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БЮДЖЕТА'!$A$9:$G$522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<sst xmlns="http://schemas.openxmlformats.org/spreadsheetml/2006/main" count="2078" uniqueCount="433">
  <si>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</si>
  <si>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</si>
  <si>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</si>
  <si>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</si>
  <si>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</si>
  <si>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</si>
  <si>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</si>
  <si>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</si>
  <si>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</si>
  <si>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</si>
  <si>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</si>
  <si>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</si>
  <si>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</si>
  <si>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</si>
  <si>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</si>
  <si>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</si>
  <si>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</si>
  <si>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</si>
  <si>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</si>
  <si>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</si>
  <si>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</si>
  <si>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</si>
  <si>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</si>
  <si>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</si>
  <si>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</si>
  <si>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</si>
  <si>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</si>
  <si>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</si>
  <si>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</si>
  <si>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</si>
  <si>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</si>
  <si>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</si>
  <si>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</si>
  <si>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</si>
  <si>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</si>
  <si>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</si>
  <si>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</si>
  <si>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</si>
  <si>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</si>
  <si>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</si>
  <si>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</si>
  <si>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</si>
  <si>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</si>
  <si>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</si>
  <si>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</si>
  <si>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</si>
  <si>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</si>
  <si>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</si>
  <si>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</si>
  <si>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</si>
  <si>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</si>
  <si>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</si>
  <si>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</si>
  <si>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</si>
  <si>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</si>
  <si>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</si>
  <si>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</si>
  <si>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</si>
  <si>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</si>
  <si>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</si>
  <si>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</si>
  <si>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</si>
  <si>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</si>
  <si>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</si>
  <si>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</si>
  <si>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</si>
  <si>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</si>
  <si>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</si>
  <si>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</si>
  <si>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</si>
  <si>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</si>
  <si>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</si>
  <si>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</si>
  <si>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</si>
  <si>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</si>
  <si>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</si>
  <si>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</si>
  <si>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</si>
  <si>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</si>
  <si>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</si>
  <si>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</si>
  <si>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</si>
  <si>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</si>
  <si>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</si>
  <si>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</si>
  <si>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</si>
  <si>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</si>
  <si>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</si>
  <si>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</si>
  <si>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</si>
  <si>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</si>
  <si>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</si>
  <si>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</si>
  <si>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</si>
  <si>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</si>
  <si>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</si>
  <si>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</si>
  <si>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</si>
  <si>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</si>
  <si>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</si>
  <si>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</si>
  <si>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</si>
  <si>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</si>
  <si>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</si>
  <si>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</si>
  <si>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</si>
  <si>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</si>
  <si>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</si>
  <si>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</si>
  <si>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</si>
  <si>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</si>
  <si>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</si>
  <si>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</si>
  <si>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</si>
  <si>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</si>
  <si>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</si>
  <si>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</si>
  <si>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</si>
  <si>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</si>
  <si>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</si>
  <si>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</si>
  <si>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</si>
  <si>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</si>
  <si>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</si>
  <si>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</si>
  <si>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</si>
  <si>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</si>
  <si>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</si>
  <si>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</si>
  <si>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</si>
  <si>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</si>
  <si>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</si>
  <si>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</si>
  <si>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</si>
  <si>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</si>
  <si>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</si>
  <si>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</si>
  <si>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</si>
  <si>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</si>
  <si>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</si>
  <si>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</si>
  <si>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</si>
  <si>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</si>
  <si>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</si>
  <si>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</si>
  <si>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</si>
  <si>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</si>
  <si>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</si>
  <si>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</si>
  <si>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</si>
  <si>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</si>
  <si>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</si>
  <si>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</si>
  <si>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</si>
  <si>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</si>
  <si>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</si>
  <si>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</si>
  <si>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</si>
  <si>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</si>
  <si>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</si>
  <si>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</si>
  <si>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</si>
  <si>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</si>
  <si>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</si>
  <si>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</si>
  <si>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</si>
  <si>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</si>
  <si>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</si>
  <si>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</si>
  <si>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</si>
  <si>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</si>
  <si>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</si>
  <si>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</si>
  <si>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</si>
  <si>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</si>
  <si>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</si>
  <si>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</si>
  <si>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</si>
  <si>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</si>
  <si>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</si>
  <si>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</si>
  <si>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</si>
  <si>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</si>
  <si>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</si>
  <si>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</si>
  <si>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</si>
  <si>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</si>
  <si>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</si>
  <si>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</si>
  <si>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</si>
  <si>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</si>
  <si>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</si>
  <si>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</si>
  <si>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</si>
  <si>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</si>
  <si>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</si>
  <si>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</si>
  <si>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</si>
  <si>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</si>
  <si>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</si>
  <si>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</si>
  <si>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</si>
  <si>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</si>
  <si>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</si>
  <si>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</si>
  <si>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</si>
  <si>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</si>
  <si>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</si>
  <si>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</si>
  <si>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</si>
  <si>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</si>
  <si>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</si>
  <si>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</si>
  <si>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</si>
  <si>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</si>
  <si>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</si>
  <si>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</si>
  <si>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</si>
  <si>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</si>
  <si>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</si>
  <si>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</si>
  <si>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</si>
  <si>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</si>
  <si>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</si>
  <si>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</si>
  <si>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</si>
  <si>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</si>
  <si>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</si>
  <si>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</si>
  <si>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</si>
  <si>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</si>
  <si>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</si>
  <si>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</si>
  <si>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</si>
  <si>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</si>
  <si>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</si>
  <si>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</si>
  <si>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</si>
  <si>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</si>
  <si>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</si>
  <si>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</si>
  <si>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</si>
  <si>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</si>
  <si>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</si>
  <si>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</si>
  <si>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</si>
  <si>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</si>
  <si>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</si>
  <si>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</si>
  <si>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</si>
  <si>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</si>
  <si>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</si>
  <si>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</si>
  <si>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</si>
  <si>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</si>
  <si>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</si>
  <si>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</si>
  <si>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</si>
  <si>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</si>
  <si>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</si>
  <si>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</si>
  <si>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</si>
  <si>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</si>
  <si>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</si>
  <si>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</si>
  <si>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</si>
  <si>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</si>
  <si>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</si>
  <si>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</si>
  <si>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</si>
  <si>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</si>
  <si>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</si>
  <si>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</si>
  <si>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</si>
  <si>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</si>
  <si>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</si>
  <si>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</si>
  <si>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</si>
  <si>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</si>
  <si>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</si>
  <si>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</si>
  <si>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</si>
  <si>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</si>
  <si>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</si>
  <si>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</si>
  <si>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</si>
  <si>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</si>
  <si>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</si>
  <si>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</si>
  <si>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</si>
  <si>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</si>
  <si>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</si>
  <si>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</si>
  <si>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</si>
  <si>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</si>
  <si>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</si>
  <si>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</si>
  <si>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</si>
  <si>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</si>
  <si>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</si>
  <si>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</si>
  <si>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</si>
  <si>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</si>
  <si>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</si>
  <si>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</si>
  <si>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</si>
  <si>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</si>
  <si>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</si>
  <si>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</si>
  <si>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</si>
  <si>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</si>
  <si>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</si>
  <si>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</si>
  <si>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</si>
  <si>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</si>
  <si>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</si>
  <si>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</si>
  <si>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</si>
  <si>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</si>
  <si>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</si>
  <si>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</si>
  <si>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</si>
  <si>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</si>
  <si>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</si>
  <si>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</si>
  <si>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</si>
  <si>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</si>
  <si>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</si>
  <si>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</si>
  <si>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</si>
  <si>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</si>
  <si>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</si>
  <si>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</si>
  <si>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</si>
  <si>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</si>
  <si>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</si>
  <si>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</si>
  <si>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</si>
  <si>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</si>
  <si>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</si>
  <si>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</si>
  <si>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</si>
  <si>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</si>
  <si>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</si>
  <si>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</si>
  <si>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</si>
  <si>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</si>
  <si>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</si>
  <si>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</si>
  <si>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</si>
  <si>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</si>
  <si>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</si>
  <si>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</si>
  <si>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</si>
  <si>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</si>
  <si>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</si>
  <si>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</si>
  <si>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</si>
  <si>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</si>
  <si>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</si>
  <si>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</si>
  <si>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</si>
  <si>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</si>
  <si>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</si>
  <si>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</si>
  <si>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</si>
  <si>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</si>
  <si>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</si>
  <si>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</si>
  <si>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</si>
  <si>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</si>
  <si>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</si>
  <si>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</si>
  <si>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</si>
  <si>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</si>
  <si>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</si>
  <si>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</si>
  <si>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</si>
  <si>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</si>
  <si>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</si>
  <si>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</si>
  <si>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</si>
  <si>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</si>
  <si>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</si>
  <si>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</si>
  <si>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</si>
  <si>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</si>
  <si>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</si>
  <si>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</si>
  <si>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</si>
  <si>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</si>
  <si>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</si>
  <si>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</si>
  <si>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</si>
  <si>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№ ________  от __________.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</si>
  <si>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</si>
  <si>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</si>
  <si>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</si>
  <si>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</si>
  <si>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</si>
  <si>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</si>
  <si>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</si>
  <si>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</si>
  <si>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</si>
  <si>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</si>
  <si>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</si>
  <si>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</si>
  <si>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</si>
  <si>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</si>
  <si>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</si>
  <si>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</si>
  <si>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</si>
  <si>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</si>
  <si>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</si>
  <si>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</si>
  <si>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</si>
  <si>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</si>
  <si>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</si>
  <si>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</si>
  <si>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</si>
  <si>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</si>
  <si>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</si>
  <si>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</si>
  <si>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</si>
  <si>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Массовый спорт</t>
  </si>
  <si>
    <t>МП"Развитие физической культуры и спорта ММР "</t>
  </si>
  <si>
    <t>Расходы на развитие спортивной инфраструктуры, находящейся в муниципальной собственности</t>
  </si>
  <si>
    <t>1102</t>
  </si>
  <si>
    <t>1500092190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</si>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</sst>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2" fillId="38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5" fontId="5" fillId="36" borderId="10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5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33"/>
  <sheetViews>
    <sheetView showGridLines="0" tabSelected="1" zoomScalePageLayoutView="0" workbookViewId="0" topLeftCell="A507">
      <selection activeCell="AN324" sqref="AN324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9" t="s">
        <v>367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2:23" ht="18.75" customHeight="1">
      <c r="B3" s="180" t="s">
        <v>236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</row>
    <row r="4" spans="2:23" ht="15.75">
      <c r="B4" s="46" t="s">
        <v>237</v>
      </c>
      <c r="C4" s="179" t="s">
        <v>394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46"/>
    </row>
    <row r="6" spans="1:25" ht="30.75" customHeight="1">
      <c r="A6" s="178" t="s">
        <v>86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X6" s="2"/>
      <c r="Y6" s="2"/>
    </row>
    <row r="7" spans="1:25" ht="57" customHeight="1">
      <c r="A7" s="177" t="s">
        <v>368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80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82</v>
      </c>
      <c r="Y9" s="47" t="s">
        <v>81</v>
      </c>
    </row>
    <row r="10" spans="1:25" ht="29.25" thickBot="1">
      <c r="A10" s="102" t="s">
        <v>60</v>
      </c>
      <c r="B10" s="103">
        <v>951</v>
      </c>
      <c r="C10" s="103" t="s">
        <v>61</v>
      </c>
      <c r="D10" s="103" t="s">
        <v>246</v>
      </c>
      <c r="E10" s="103" t="s">
        <v>5</v>
      </c>
      <c r="F10" s="104"/>
      <c r="G10" s="174">
        <f>G11+G181+G187+G194+G247+G288+G310+G345+G369+G381+G388+G394</f>
        <v>309249.04925000004</v>
      </c>
      <c r="H10" s="28" t="e">
        <f>H11+H168+H188+H194+#REF!+H296+H320+H354+H370+H385+H390+H395</f>
        <v>#REF!</v>
      </c>
      <c r="I10" s="28" t="e">
        <f>I11+I168+I188+I194+#REF!+I296+I320+I354+I370+I385+I390+I395</f>
        <v>#REF!</v>
      </c>
      <c r="J10" s="28" t="e">
        <f>J11+J168+J188+J194+#REF!+J296+J320+J354+J370+J385+J390+J395</f>
        <v>#REF!</v>
      </c>
      <c r="K10" s="28" t="e">
        <f>K11+K168+K188+K194+#REF!+K296+K320+K354+K370+K385+K390+K395</f>
        <v>#REF!</v>
      </c>
      <c r="L10" s="28" t="e">
        <f>L11+L168+L188+L194+#REF!+L296+L320+L354+L370+L385+L390+L395</f>
        <v>#REF!</v>
      </c>
      <c r="M10" s="28" t="e">
        <f>M11+M168+M188+M194+#REF!+M296+M320+M354+M370+M385+M390+M395</f>
        <v>#REF!</v>
      </c>
      <c r="N10" s="28" t="e">
        <f>N11+N168+N188+N194+#REF!+N296+N320+N354+N370+N385+N390+N395</f>
        <v>#REF!</v>
      </c>
      <c r="O10" s="28" t="e">
        <f>O11+O168+O188+O194+#REF!+O296+O320+O354+O370+O385+O390+O395</f>
        <v>#REF!</v>
      </c>
      <c r="P10" s="28" t="e">
        <f>P11+P168+P188+P194+#REF!+P296+P320+P354+P370+P385+P390+P395</f>
        <v>#REF!</v>
      </c>
      <c r="Q10" s="28" t="e">
        <f>Q11+Q168+Q188+Q194+#REF!+Q296+Q320+Q354+Q370+Q385+Q390+Q395</f>
        <v>#REF!</v>
      </c>
      <c r="R10" s="28" t="e">
        <f>R11+R168+R188+R194+#REF!+R296+R320+R354+R370+R385+R390+R395</f>
        <v>#REF!</v>
      </c>
      <c r="S10" s="28" t="e">
        <f>S11+S168+S188+S194+#REF!+S296+S320+S354+S370+S385+S390+S395</f>
        <v>#REF!</v>
      </c>
      <c r="T10" s="28" t="e">
        <f>T11+T168+T188+T194+#REF!+T296+T320+T354+T370+T385+T390+T395</f>
        <v>#REF!</v>
      </c>
      <c r="U10" s="28" t="e">
        <f>U11+U168+U188+U194+#REF!+U296+U320+U354+U370+U385+U390+U395</f>
        <v>#REF!</v>
      </c>
      <c r="V10" s="28" t="e">
        <f>V11+V168+V188+V194+#REF!+V296+V320+V354+V370+V385+V390+V395</f>
        <v>#REF!</v>
      </c>
      <c r="W10" s="28" t="e">
        <f>W11+W168+W188+W194+#REF!+W296+W320+W354+W370+W385+W390+W395</f>
        <v>#REF!</v>
      </c>
      <c r="X10" s="60" t="e">
        <f>X11+X168+X188+X194+#REF!+X296+X320+X354+X370+X385+X390+X395</f>
        <v>#REF!</v>
      </c>
      <c r="Y10" s="59" t="e">
        <f aca="true" t="shared" si="0" ref="Y10:Y20">X10/G10*100</f>
        <v>#REF!</v>
      </c>
    </row>
    <row r="11" spans="1:25" ht="18.75" customHeight="1" outlineLevel="2" thickBot="1">
      <c r="A11" s="107" t="s">
        <v>54</v>
      </c>
      <c r="B11" s="18">
        <v>951</v>
      </c>
      <c r="C11" s="14" t="s">
        <v>53</v>
      </c>
      <c r="D11" s="14" t="s">
        <v>246</v>
      </c>
      <c r="E11" s="14" t="s">
        <v>5</v>
      </c>
      <c r="F11" s="14"/>
      <c r="G11" s="173">
        <f>G12+G20+G44+G64+G80+G85+G58+G74</f>
        <v>91233.164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0"/>
        <v>#REF!</v>
      </c>
    </row>
    <row r="12" spans="1:25" ht="32.25" customHeight="1" outlineLevel="3" thickBot="1">
      <c r="A12" s="108" t="s">
        <v>24</v>
      </c>
      <c r="B12" s="128">
        <v>951</v>
      </c>
      <c r="C12" s="109" t="s">
        <v>6</v>
      </c>
      <c r="D12" s="109" t="s">
        <v>246</v>
      </c>
      <c r="E12" s="109" t="s">
        <v>5</v>
      </c>
      <c r="F12" s="109"/>
      <c r="G12" s="110">
        <f>G13</f>
        <v>2203.6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52.08006807043021</v>
      </c>
    </row>
    <row r="13" spans="1:25" ht="34.5" customHeight="1" outlineLevel="3" thickBot="1">
      <c r="A13" s="111" t="s">
        <v>131</v>
      </c>
      <c r="B13" s="19">
        <v>951</v>
      </c>
      <c r="C13" s="11" t="s">
        <v>6</v>
      </c>
      <c r="D13" s="11" t="s">
        <v>247</v>
      </c>
      <c r="E13" s="11" t="s">
        <v>5</v>
      </c>
      <c r="F13" s="11"/>
      <c r="G13" s="12">
        <f>G14</f>
        <v>2203.6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52.08006807043021</v>
      </c>
    </row>
    <row r="14" spans="1:25" ht="36" customHeight="1" outlineLevel="3" thickBot="1">
      <c r="A14" s="111" t="s">
        <v>132</v>
      </c>
      <c r="B14" s="19">
        <v>951</v>
      </c>
      <c r="C14" s="11" t="s">
        <v>6</v>
      </c>
      <c r="D14" s="11" t="s">
        <v>248</v>
      </c>
      <c r="E14" s="11" t="s">
        <v>5</v>
      </c>
      <c r="F14" s="11"/>
      <c r="G14" s="12">
        <f>G15</f>
        <v>2203.6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3" t="s">
        <v>133</v>
      </c>
      <c r="B15" s="89">
        <v>951</v>
      </c>
      <c r="C15" s="90" t="s">
        <v>6</v>
      </c>
      <c r="D15" s="90" t="s">
        <v>249</v>
      </c>
      <c r="E15" s="90" t="s">
        <v>5</v>
      </c>
      <c r="F15" s="90"/>
      <c r="G15" s="16">
        <f>G16</f>
        <v>2203.6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90</v>
      </c>
      <c r="B16" s="21">
        <v>951</v>
      </c>
      <c r="C16" s="6" t="s">
        <v>6</v>
      </c>
      <c r="D16" s="6" t="s">
        <v>249</v>
      </c>
      <c r="E16" s="6" t="s">
        <v>87</v>
      </c>
      <c r="F16" s="6"/>
      <c r="G16" s="7">
        <f>G17+G18+G19</f>
        <v>2203.6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7" t="s">
        <v>243</v>
      </c>
      <c r="B17" s="91">
        <v>951</v>
      </c>
      <c r="C17" s="92" t="s">
        <v>6</v>
      </c>
      <c r="D17" s="92" t="s">
        <v>249</v>
      </c>
      <c r="E17" s="92" t="s">
        <v>88</v>
      </c>
      <c r="F17" s="92"/>
      <c r="G17" s="97">
        <v>1785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0.75" customHeight="1" outlineLevel="4" thickBot="1">
      <c r="A18" s="87" t="s">
        <v>245</v>
      </c>
      <c r="B18" s="91">
        <v>951</v>
      </c>
      <c r="C18" s="92" t="s">
        <v>6</v>
      </c>
      <c r="D18" s="92" t="s">
        <v>249</v>
      </c>
      <c r="E18" s="92" t="s">
        <v>89</v>
      </c>
      <c r="F18" s="92"/>
      <c r="G18" s="97">
        <v>0</v>
      </c>
      <c r="H18" s="34">
        <f aca="true" t="shared" si="3" ref="H18:X18">H20</f>
        <v>1204.8</v>
      </c>
      <c r="I18" s="34">
        <f t="shared" si="3"/>
        <v>1204.8</v>
      </c>
      <c r="J18" s="34">
        <f t="shared" si="3"/>
        <v>1204.8</v>
      </c>
      <c r="K18" s="34">
        <f t="shared" si="3"/>
        <v>1204.8</v>
      </c>
      <c r="L18" s="34">
        <f t="shared" si="3"/>
        <v>1204.8</v>
      </c>
      <c r="M18" s="34">
        <f t="shared" si="3"/>
        <v>1204.8</v>
      </c>
      <c r="N18" s="34">
        <f t="shared" si="3"/>
        <v>1204.8</v>
      </c>
      <c r="O18" s="34">
        <f t="shared" si="3"/>
        <v>1204.8</v>
      </c>
      <c r="P18" s="34">
        <f t="shared" si="3"/>
        <v>1204.8</v>
      </c>
      <c r="Q18" s="34">
        <f t="shared" si="3"/>
        <v>1204.8</v>
      </c>
      <c r="R18" s="34">
        <f t="shared" si="3"/>
        <v>1204.8</v>
      </c>
      <c r="S18" s="34">
        <f t="shared" si="3"/>
        <v>1204.8</v>
      </c>
      <c r="T18" s="34">
        <f t="shared" si="3"/>
        <v>1204.8</v>
      </c>
      <c r="U18" s="34">
        <f t="shared" si="3"/>
        <v>1204.8</v>
      </c>
      <c r="V18" s="34">
        <f t="shared" si="3"/>
        <v>1204.8</v>
      </c>
      <c r="W18" s="34">
        <f t="shared" si="3"/>
        <v>1204.8</v>
      </c>
      <c r="X18" s="64">
        <f t="shared" si="3"/>
        <v>1147.63638</v>
      </c>
      <c r="Y18" s="59" t="e">
        <f t="shared" si="0"/>
        <v>#DIV/0!</v>
      </c>
    </row>
    <row r="19" spans="1:25" ht="48" outlineLevel="4" thickBot="1">
      <c r="A19" s="87" t="s">
        <v>238</v>
      </c>
      <c r="B19" s="91">
        <v>951</v>
      </c>
      <c r="C19" s="92" t="s">
        <v>6</v>
      </c>
      <c r="D19" s="92" t="s">
        <v>249</v>
      </c>
      <c r="E19" s="92" t="s">
        <v>239</v>
      </c>
      <c r="F19" s="92"/>
      <c r="G19" s="97">
        <v>418.6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246</v>
      </c>
      <c r="E20" s="9" t="s">
        <v>5</v>
      </c>
      <c r="F20" s="9"/>
      <c r="G20" s="155">
        <f>G21</f>
        <v>4721.9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24.304546474935936</v>
      </c>
    </row>
    <row r="21" spans="1:25" ht="32.25" outlineLevel="5" thickBot="1">
      <c r="A21" s="111" t="s">
        <v>131</v>
      </c>
      <c r="B21" s="19">
        <v>951</v>
      </c>
      <c r="C21" s="11" t="s">
        <v>17</v>
      </c>
      <c r="D21" s="11" t="s">
        <v>247</v>
      </c>
      <c r="E21" s="11" t="s">
        <v>5</v>
      </c>
      <c r="F21" s="11"/>
      <c r="G21" s="156">
        <f>G22</f>
        <v>4721.9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1" t="s">
        <v>132</v>
      </c>
      <c r="B22" s="19">
        <v>951</v>
      </c>
      <c r="C22" s="11" t="s">
        <v>17</v>
      </c>
      <c r="D22" s="11" t="s">
        <v>248</v>
      </c>
      <c r="E22" s="11" t="s">
        <v>5</v>
      </c>
      <c r="F22" s="11"/>
      <c r="G22" s="156">
        <f>G23+G36+G42</f>
        <v>4721.9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2" t="s">
        <v>195</v>
      </c>
      <c r="B23" s="129">
        <v>951</v>
      </c>
      <c r="C23" s="90" t="s">
        <v>17</v>
      </c>
      <c r="D23" s="90" t="s">
        <v>250</v>
      </c>
      <c r="E23" s="90" t="s">
        <v>5</v>
      </c>
      <c r="F23" s="90"/>
      <c r="G23" s="157">
        <f>G24+G28+G33+G30</f>
        <v>2709.9</v>
      </c>
      <c r="H23" s="31" t="e">
        <f aca="true" t="shared" si="4" ref="H23:X23">H24</f>
        <v>#REF!</v>
      </c>
      <c r="I23" s="31" t="e">
        <f t="shared" si="4"/>
        <v>#REF!</v>
      </c>
      <c r="J23" s="31" t="e">
        <f t="shared" si="4"/>
        <v>#REF!</v>
      </c>
      <c r="K23" s="31" t="e">
        <f t="shared" si="4"/>
        <v>#REF!</v>
      </c>
      <c r="L23" s="31" t="e">
        <f t="shared" si="4"/>
        <v>#REF!</v>
      </c>
      <c r="M23" s="31" t="e">
        <f t="shared" si="4"/>
        <v>#REF!</v>
      </c>
      <c r="N23" s="31" t="e">
        <f t="shared" si="4"/>
        <v>#REF!</v>
      </c>
      <c r="O23" s="31" t="e">
        <f t="shared" si="4"/>
        <v>#REF!</v>
      </c>
      <c r="P23" s="31" t="e">
        <f t="shared" si="4"/>
        <v>#REF!</v>
      </c>
      <c r="Q23" s="31" t="e">
        <f t="shared" si="4"/>
        <v>#REF!</v>
      </c>
      <c r="R23" s="31" t="e">
        <f t="shared" si="4"/>
        <v>#REF!</v>
      </c>
      <c r="S23" s="31" t="e">
        <f t="shared" si="4"/>
        <v>#REF!</v>
      </c>
      <c r="T23" s="31" t="e">
        <f t="shared" si="4"/>
        <v>#REF!</v>
      </c>
      <c r="U23" s="31" t="e">
        <f t="shared" si="4"/>
        <v>#REF!</v>
      </c>
      <c r="V23" s="31" t="e">
        <f t="shared" si="4"/>
        <v>#REF!</v>
      </c>
      <c r="W23" s="31" t="e">
        <f t="shared" si="4"/>
        <v>#REF!</v>
      </c>
      <c r="X23" s="66" t="e">
        <f t="shared" si="4"/>
        <v>#REF!</v>
      </c>
      <c r="Y23" s="59" t="e">
        <f>X23/G23*100</f>
        <v>#REF!</v>
      </c>
    </row>
    <row r="24" spans="1:25" ht="33" customHeight="1" outlineLevel="6" thickBot="1">
      <c r="A24" s="5" t="s">
        <v>90</v>
      </c>
      <c r="B24" s="21">
        <v>951</v>
      </c>
      <c r="C24" s="6" t="s">
        <v>17</v>
      </c>
      <c r="D24" s="6" t="s">
        <v>250</v>
      </c>
      <c r="E24" s="6" t="s">
        <v>87</v>
      </c>
      <c r="F24" s="6"/>
      <c r="G24" s="158">
        <f>G25+G26+G27</f>
        <v>2604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</row>
    <row r="25" spans="1:25" ht="18.75" customHeight="1" outlineLevel="6" thickBot="1">
      <c r="A25" s="87" t="s">
        <v>243</v>
      </c>
      <c r="B25" s="91">
        <v>951</v>
      </c>
      <c r="C25" s="92" t="s">
        <v>17</v>
      </c>
      <c r="D25" s="92" t="s">
        <v>250</v>
      </c>
      <c r="E25" s="92" t="s">
        <v>88</v>
      </c>
      <c r="F25" s="92"/>
      <c r="G25" s="159">
        <v>2000</v>
      </c>
      <c r="H25" s="34">
        <f aca="true" t="shared" si="5" ref="H25:X25">H26</f>
        <v>2414.5</v>
      </c>
      <c r="I25" s="34">
        <f t="shared" si="5"/>
        <v>2414.5</v>
      </c>
      <c r="J25" s="34">
        <f t="shared" si="5"/>
        <v>2414.5</v>
      </c>
      <c r="K25" s="34">
        <f t="shared" si="5"/>
        <v>2414.5</v>
      </c>
      <c r="L25" s="34">
        <f t="shared" si="5"/>
        <v>2414.5</v>
      </c>
      <c r="M25" s="34">
        <f t="shared" si="5"/>
        <v>2414.5</v>
      </c>
      <c r="N25" s="34">
        <f t="shared" si="5"/>
        <v>2414.5</v>
      </c>
      <c r="O25" s="34">
        <f t="shared" si="5"/>
        <v>2414.5</v>
      </c>
      <c r="P25" s="34">
        <f t="shared" si="5"/>
        <v>2414.5</v>
      </c>
      <c r="Q25" s="34">
        <f t="shared" si="5"/>
        <v>2414.5</v>
      </c>
      <c r="R25" s="34">
        <f t="shared" si="5"/>
        <v>2414.5</v>
      </c>
      <c r="S25" s="34">
        <f t="shared" si="5"/>
        <v>2414.5</v>
      </c>
      <c r="T25" s="34">
        <f t="shared" si="5"/>
        <v>2414.5</v>
      </c>
      <c r="U25" s="34">
        <f t="shared" si="5"/>
        <v>2414.5</v>
      </c>
      <c r="V25" s="34">
        <f t="shared" si="5"/>
        <v>2414.5</v>
      </c>
      <c r="W25" s="34">
        <f t="shared" si="5"/>
        <v>2414.5</v>
      </c>
      <c r="X25" s="64">
        <f t="shared" si="5"/>
        <v>1860.127</v>
      </c>
      <c r="Y25" s="59">
        <f>X25/G25*100</f>
        <v>93.00635</v>
      </c>
    </row>
    <row r="26" spans="1:25" ht="36" customHeight="1" outlineLevel="6" thickBot="1">
      <c r="A26" s="87" t="s">
        <v>245</v>
      </c>
      <c r="B26" s="91">
        <v>951</v>
      </c>
      <c r="C26" s="92" t="s">
        <v>17</v>
      </c>
      <c r="D26" s="92" t="s">
        <v>250</v>
      </c>
      <c r="E26" s="92" t="s">
        <v>89</v>
      </c>
      <c r="F26" s="92"/>
      <c r="G26" s="159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 t="e">
        <f>X26/G26*100</f>
        <v>#DIV/0!</v>
      </c>
    </row>
    <row r="27" spans="1:25" ht="48" outlineLevel="6" thickBot="1">
      <c r="A27" s="87" t="s">
        <v>238</v>
      </c>
      <c r="B27" s="91">
        <v>951</v>
      </c>
      <c r="C27" s="92" t="s">
        <v>17</v>
      </c>
      <c r="D27" s="92" t="s">
        <v>250</v>
      </c>
      <c r="E27" s="92" t="s">
        <v>239</v>
      </c>
      <c r="F27" s="92"/>
      <c r="G27" s="159">
        <v>604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96</v>
      </c>
      <c r="B28" s="21">
        <v>951</v>
      </c>
      <c r="C28" s="6" t="s">
        <v>17</v>
      </c>
      <c r="D28" s="6" t="s">
        <v>250</v>
      </c>
      <c r="E28" s="6" t="s">
        <v>91</v>
      </c>
      <c r="F28" s="6"/>
      <c r="G28" s="150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7" t="s">
        <v>97</v>
      </c>
      <c r="B29" s="91">
        <v>951</v>
      </c>
      <c r="C29" s="92" t="s">
        <v>17</v>
      </c>
      <c r="D29" s="92" t="s">
        <v>250</v>
      </c>
      <c r="E29" s="92" t="s">
        <v>92</v>
      </c>
      <c r="F29" s="92"/>
      <c r="G29" s="151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16.5" outlineLevel="6" thickBot="1">
      <c r="A30" s="5" t="s">
        <v>334</v>
      </c>
      <c r="B30" s="21">
        <v>951</v>
      </c>
      <c r="C30" s="6" t="s">
        <v>17</v>
      </c>
      <c r="D30" s="6" t="s">
        <v>250</v>
      </c>
      <c r="E30" s="6" t="s">
        <v>335</v>
      </c>
      <c r="F30" s="6"/>
      <c r="G30" s="150">
        <f>G31+G32</f>
        <v>100.9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87" t="s">
        <v>336</v>
      </c>
      <c r="B31" s="91">
        <v>951</v>
      </c>
      <c r="C31" s="92" t="s">
        <v>17</v>
      </c>
      <c r="D31" s="92" t="s">
        <v>250</v>
      </c>
      <c r="E31" s="92" t="s">
        <v>337</v>
      </c>
      <c r="F31" s="92"/>
      <c r="G31" s="151">
        <v>100.9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7" t="s">
        <v>211</v>
      </c>
      <c r="B32" s="91">
        <v>951</v>
      </c>
      <c r="C32" s="92" t="s">
        <v>17</v>
      </c>
      <c r="D32" s="92" t="s">
        <v>250</v>
      </c>
      <c r="E32" s="92" t="s">
        <v>210</v>
      </c>
      <c r="F32" s="92"/>
      <c r="G32" s="15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98</v>
      </c>
      <c r="B33" s="21">
        <v>951</v>
      </c>
      <c r="C33" s="6" t="s">
        <v>17</v>
      </c>
      <c r="D33" s="6" t="s">
        <v>250</v>
      </c>
      <c r="E33" s="6" t="s">
        <v>93</v>
      </c>
      <c r="F33" s="6"/>
      <c r="G33" s="150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7" t="s">
        <v>99</v>
      </c>
      <c r="B34" s="91">
        <v>951</v>
      </c>
      <c r="C34" s="92" t="s">
        <v>17</v>
      </c>
      <c r="D34" s="92" t="s">
        <v>250</v>
      </c>
      <c r="E34" s="92" t="s">
        <v>94</v>
      </c>
      <c r="F34" s="92"/>
      <c r="G34" s="151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7" t="s">
        <v>100</v>
      </c>
      <c r="B35" s="91">
        <v>951</v>
      </c>
      <c r="C35" s="92" t="s">
        <v>17</v>
      </c>
      <c r="D35" s="92" t="s">
        <v>250</v>
      </c>
      <c r="E35" s="92" t="s">
        <v>95</v>
      </c>
      <c r="F35" s="92"/>
      <c r="G35" s="151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.75" customHeight="1" outlineLevel="6" thickBot="1">
      <c r="A36" s="93" t="s">
        <v>134</v>
      </c>
      <c r="B36" s="89">
        <v>951</v>
      </c>
      <c r="C36" s="90" t="s">
        <v>17</v>
      </c>
      <c r="D36" s="90" t="s">
        <v>251</v>
      </c>
      <c r="E36" s="90" t="s">
        <v>5</v>
      </c>
      <c r="F36" s="90"/>
      <c r="G36" s="149">
        <f>G37</f>
        <v>2012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5" t="s">
        <v>90</v>
      </c>
      <c r="B37" s="21">
        <v>951</v>
      </c>
      <c r="C37" s="6" t="s">
        <v>17</v>
      </c>
      <c r="D37" s="6" t="s">
        <v>251</v>
      </c>
      <c r="E37" s="6" t="s">
        <v>87</v>
      </c>
      <c r="F37" s="6"/>
      <c r="G37" s="150">
        <f>G38+G39+G41+G40</f>
        <v>2012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87" t="s">
        <v>243</v>
      </c>
      <c r="B38" s="91">
        <v>951</v>
      </c>
      <c r="C38" s="92" t="s">
        <v>17</v>
      </c>
      <c r="D38" s="92" t="s">
        <v>251</v>
      </c>
      <c r="E38" s="92" t="s">
        <v>88</v>
      </c>
      <c r="F38" s="92"/>
      <c r="G38" s="159">
        <v>1400</v>
      </c>
      <c r="H38" s="34">
        <f aca="true" t="shared" si="6" ref="H38:X38">H39</f>
        <v>1331.7</v>
      </c>
      <c r="I38" s="34">
        <f t="shared" si="6"/>
        <v>1331.7</v>
      </c>
      <c r="J38" s="34">
        <f t="shared" si="6"/>
        <v>1331.7</v>
      </c>
      <c r="K38" s="34">
        <f t="shared" si="6"/>
        <v>1331.7</v>
      </c>
      <c r="L38" s="34">
        <f t="shared" si="6"/>
        <v>1331.7</v>
      </c>
      <c r="M38" s="34">
        <f t="shared" si="6"/>
        <v>1331.7</v>
      </c>
      <c r="N38" s="34">
        <f t="shared" si="6"/>
        <v>1331.7</v>
      </c>
      <c r="O38" s="34">
        <f t="shared" si="6"/>
        <v>1331.7</v>
      </c>
      <c r="P38" s="34">
        <f t="shared" si="6"/>
        <v>1331.7</v>
      </c>
      <c r="Q38" s="34">
        <f t="shared" si="6"/>
        <v>1331.7</v>
      </c>
      <c r="R38" s="34">
        <f t="shared" si="6"/>
        <v>1331.7</v>
      </c>
      <c r="S38" s="34">
        <f t="shared" si="6"/>
        <v>1331.7</v>
      </c>
      <c r="T38" s="34">
        <f t="shared" si="6"/>
        <v>1331.7</v>
      </c>
      <c r="U38" s="34">
        <f t="shared" si="6"/>
        <v>1331.7</v>
      </c>
      <c r="V38" s="34">
        <f t="shared" si="6"/>
        <v>1331.7</v>
      </c>
      <c r="W38" s="34">
        <f t="shared" si="6"/>
        <v>1331.7</v>
      </c>
      <c r="X38" s="68">
        <f t="shared" si="6"/>
        <v>874.3892</v>
      </c>
      <c r="Y38" s="59">
        <f>X38/G38*100</f>
        <v>62.45637142857142</v>
      </c>
    </row>
    <row r="39" spans="1:25" ht="34.5" customHeight="1" outlineLevel="6" thickBot="1">
      <c r="A39" s="87" t="s">
        <v>245</v>
      </c>
      <c r="B39" s="91">
        <v>951</v>
      </c>
      <c r="C39" s="92" t="s">
        <v>17</v>
      </c>
      <c r="D39" s="92" t="s">
        <v>251</v>
      </c>
      <c r="E39" s="92" t="s">
        <v>89</v>
      </c>
      <c r="F39" s="92"/>
      <c r="G39" s="151">
        <v>0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 t="e">
        <f>X39/G39*100</f>
        <v>#DIV/0!</v>
      </c>
    </row>
    <row r="40" spans="1:25" ht="32.25" outlineLevel="6" thickBot="1">
      <c r="A40" s="87" t="s">
        <v>103</v>
      </c>
      <c r="B40" s="91">
        <v>951</v>
      </c>
      <c r="C40" s="92" t="s">
        <v>17</v>
      </c>
      <c r="D40" s="92" t="s">
        <v>251</v>
      </c>
      <c r="E40" s="92" t="s">
        <v>338</v>
      </c>
      <c r="F40" s="92"/>
      <c r="G40" s="151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48" outlineLevel="6" thickBot="1">
      <c r="A41" s="87" t="s">
        <v>238</v>
      </c>
      <c r="B41" s="91">
        <v>951</v>
      </c>
      <c r="C41" s="92" t="s">
        <v>17</v>
      </c>
      <c r="D41" s="92" t="s">
        <v>251</v>
      </c>
      <c r="E41" s="92" t="s">
        <v>239</v>
      </c>
      <c r="F41" s="92"/>
      <c r="G41" s="151">
        <v>420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9.5" customHeight="1" outlineLevel="6" thickBot="1">
      <c r="A42" s="93" t="s">
        <v>136</v>
      </c>
      <c r="B42" s="89">
        <v>951</v>
      </c>
      <c r="C42" s="90" t="s">
        <v>17</v>
      </c>
      <c r="D42" s="90" t="s">
        <v>252</v>
      </c>
      <c r="E42" s="90" t="s">
        <v>5</v>
      </c>
      <c r="F42" s="90"/>
      <c r="G42" s="149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106</v>
      </c>
      <c r="B43" s="21">
        <v>951</v>
      </c>
      <c r="C43" s="6" t="s">
        <v>17</v>
      </c>
      <c r="D43" s="6" t="s">
        <v>252</v>
      </c>
      <c r="E43" s="6" t="s">
        <v>212</v>
      </c>
      <c r="F43" s="6"/>
      <c r="G43" s="150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246</v>
      </c>
      <c r="E44" s="9" t="s">
        <v>5</v>
      </c>
      <c r="F44" s="9"/>
      <c r="G44" s="10">
        <f>G45</f>
        <v>8642.599999999999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1.6314534977900172</v>
      </c>
    </row>
    <row r="45" spans="1:25" ht="32.25" outlineLevel="6" thickBot="1">
      <c r="A45" s="111" t="s">
        <v>131</v>
      </c>
      <c r="B45" s="19">
        <v>951</v>
      </c>
      <c r="C45" s="11" t="s">
        <v>7</v>
      </c>
      <c r="D45" s="11" t="s">
        <v>247</v>
      </c>
      <c r="E45" s="11" t="s">
        <v>5</v>
      </c>
      <c r="F45" s="11"/>
      <c r="G45" s="12">
        <f>G46</f>
        <v>8642.599999999999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1" t="s">
        <v>132</v>
      </c>
      <c r="B46" s="19">
        <v>951</v>
      </c>
      <c r="C46" s="11" t="s">
        <v>7</v>
      </c>
      <c r="D46" s="11" t="s">
        <v>248</v>
      </c>
      <c r="E46" s="11" t="s">
        <v>5</v>
      </c>
      <c r="F46" s="11"/>
      <c r="G46" s="12">
        <f>G47</f>
        <v>8642.599999999999</v>
      </c>
      <c r="H46" s="31">
        <f aca="true" t="shared" si="7" ref="H46:X48">H47</f>
        <v>8918.7</v>
      </c>
      <c r="I46" s="31">
        <f t="shared" si="7"/>
        <v>8918.7</v>
      </c>
      <c r="J46" s="31">
        <f t="shared" si="7"/>
        <v>8918.7</v>
      </c>
      <c r="K46" s="31">
        <f t="shared" si="7"/>
        <v>8918.7</v>
      </c>
      <c r="L46" s="31">
        <f t="shared" si="7"/>
        <v>8918.7</v>
      </c>
      <c r="M46" s="31">
        <f t="shared" si="7"/>
        <v>8918.7</v>
      </c>
      <c r="N46" s="31">
        <f t="shared" si="7"/>
        <v>8918.7</v>
      </c>
      <c r="O46" s="31">
        <f t="shared" si="7"/>
        <v>8918.7</v>
      </c>
      <c r="P46" s="31">
        <f t="shared" si="7"/>
        <v>8918.7</v>
      </c>
      <c r="Q46" s="31">
        <f t="shared" si="7"/>
        <v>8918.7</v>
      </c>
      <c r="R46" s="31">
        <f t="shared" si="7"/>
        <v>8918.7</v>
      </c>
      <c r="S46" s="31">
        <f t="shared" si="7"/>
        <v>8918.7</v>
      </c>
      <c r="T46" s="31">
        <f t="shared" si="7"/>
        <v>8918.7</v>
      </c>
      <c r="U46" s="31">
        <f t="shared" si="7"/>
        <v>8918.7</v>
      </c>
      <c r="V46" s="31">
        <f t="shared" si="7"/>
        <v>8918.7</v>
      </c>
      <c r="W46" s="31">
        <f t="shared" si="7"/>
        <v>8918.7</v>
      </c>
      <c r="X46" s="66">
        <f t="shared" si="7"/>
        <v>5600.44265</v>
      </c>
      <c r="Y46" s="59">
        <f>X46/G46*100</f>
        <v>64.80043794691413</v>
      </c>
    </row>
    <row r="47" spans="1:25" ht="49.5" customHeight="1" outlineLevel="3" thickBot="1">
      <c r="A47" s="112" t="s">
        <v>195</v>
      </c>
      <c r="B47" s="89">
        <v>951</v>
      </c>
      <c r="C47" s="90" t="s">
        <v>7</v>
      </c>
      <c r="D47" s="90" t="s">
        <v>250</v>
      </c>
      <c r="E47" s="90" t="s">
        <v>5</v>
      </c>
      <c r="F47" s="90"/>
      <c r="G47" s="16">
        <f>G48+G52+G54</f>
        <v>8642.599999999999</v>
      </c>
      <c r="H47" s="32">
        <f t="shared" si="7"/>
        <v>8918.7</v>
      </c>
      <c r="I47" s="32">
        <f t="shared" si="7"/>
        <v>8918.7</v>
      </c>
      <c r="J47" s="32">
        <f t="shared" si="7"/>
        <v>8918.7</v>
      </c>
      <c r="K47" s="32">
        <f t="shared" si="7"/>
        <v>8918.7</v>
      </c>
      <c r="L47" s="32">
        <f t="shared" si="7"/>
        <v>8918.7</v>
      </c>
      <c r="M47" s="32">
        <f t="shared" si="7"/>
        <v>8918.7</v>
      </c>
      <c r="N47" s="32">
        <f t="shared" si="7"/>
        <v>8918.7</v>
      </c>
      <c r="O47" s="32">
        <f t="shared" si="7"/>
        <v>8918.7</v>
      </c>
      <c r="P47" s="32">
        <f t="shared" si="7"/>
        <v>8918.7</v>
      </c>
      <c r="Q47" s="32">
        <f t="shared" si="7"/>
        <v>8918.7</v>
      </c>
      <c r="R47" s="32">
        <f t="shared" si="7"/>
        <v>8918.7</v>
      </c>
      <c r="S47" s="32">
        <f t="shared" si="7"/>
        <v>8918.7</v>
      </c>
      <c r="T47" s="32">
        <f t="shared" si="7"/>
        <v>8918.7</v>
      </c>
      <c r="U47" s="32">
        <f t="shared" si="7"/>
        <v>8918.7</v>
      </c>
      <c r="V47" s="32">
        <f t="shared" si="7"/>
        <v>8918.7</v>
      </c>
      <c r="W47" s="32">
        <f t="shared" si="7"/>
        <v>8918.7</v>
      </c>
      <c r="X47" s="67">
        <f t="shared" si="7"/>
        <v>5600.44265</v>
      </c>
      <c r="Y47" s="59">
        <f>X47/G47*100</f>
        <v>64.80043794691413</v>
      </c>
    </row>
    <row r="48" spans="1:25" ht="32.25" outlineLevel="4" thickBot="1">
      <c r="A48" s="5" t="s">
        <v>90</v>
      </c>
      <c r="B48" s="21">
        <v>951</v>
      </c>
      <c r="C48" s="6" t="s">
        <v>7</v>
      </c>
      <c r="D48" s="6" t="s">
        <v>250</v>
      </c>
      <c r="E48" s="6" t="s">
        <v>87</v>
      </c>
      <c r="F48" s="6"/>
      <c r="G48" s="7">
        <f>G49+G50+G51</f>
        <v>8501.3</v>
      </c>
      <c r="H48" s="34">
        <f t="shared" si="7"/>
        <v>8918.7</v>
      </c>
      <c r="I48" s="34">
        <f t="shared" si="7"/>
        <v>8918.7</v>
      </c>
      <c r="J48" s="34">
        <f t="shared" si="7"/>
        <v>8918.7</v>
      </c>
      <c r="K48" s="34">
        <f t="shared" si="7"/>
        <v>8918.7</v>
      </c>
      <c r="L48" s="34">
        <f t="shared" si="7"/>
        <v>8918.7</v>
      </c>
      <c r="M48" s="34">
        <f t="shared" si="7"/>
        <v>8918.7</v>
      </c>
      <c r="N48" s="34">
        <f t="shared" si="7"/>
        <v>8918.7</v>
      </c>
      <c r="O48" s="34">
        <f t="shared" si="7"/>
        <v>8918.7</v>
      </c>
      <c r="P48" s="34">
        <f t="shared" si="7"/>
        <v>8918.7</v>
      </c>
      <c r="Q48" s="34">
        <f t="shared" si="7"/>
        <v>8918.7</v>
      </c>
      <c r="R48" s="34">
        <f t="shared" si="7"/>
        <v>8918.7</v>
      </c>
      <c r="S48" s="34">
        <f t="shared" si="7"/>
        <v>8918.7</v>
      </c>
      <c r="T48" s="34">
        <f t="shared" si="7"/>
        <v>8918.7</v>
      </c>
      <c r="U48" s="34">
        <f t="shared" si="7"/>
        <v>8918.7</v>
      </c>
      <c r="V48" s="34">
        <f t="shared" si="7"/>
        <v>8918.7</v>
      </c>
      <c r="W48" s="34">
        <f t="shared" si="7"/>
        <v>8918.7</v>
      </c>
      <c r="X48" s="64">
        <f t="shared" si="7"/>
        <v>5600.44265</v>
      </c>
      <c r="Y48" s="59">
        <f>X48/G48*100</f>
        <v>65.87748520814463</v>
      </c>
    </row>
    <row r="49" spans="1:25" ht="18" customHeight="1" outlineLevel="5" thickBot="1">
      <c r="A49" s="87" t="s">
        <v>243</v>
      </c>
      <c r="B49" s="91">
        <v>951</v>
      </c>
      <c r="C49" s="92" t="s">
        <v>7</v>
      </c>
      <c r="D49" s="92" t="s">
        <v>250</v>
      </c>
      <c r="E49" s="92" t="s">
        <v>88</v>
      </c>
      <c r="F49" s="92"/>
      <c r="G49" s="97">
        <v>6491.7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86.27081735138715</v>
      </c>
    </row>
    <row r="50" spans="1:25" ht="31.5" customHeight="1" outlineLevel="5" thickBot="1">
      <c r="A50" s="87" t="s">
        <v>245</v>
      </c>
      <c r="B50" s="91">
        <v>951</v>
      </c>
      <c r="C50" s="92" t="s">
        <v>7</v>
      </c>
      <c r="D50" s="92" t="s">
        <v>250</v>
      </c>
      <c r="E50" s="92" t="s">
        <v>89</v>
      </c>
      <c r="F50" s="92"/>
      <c r="G50" s="97">
        <v>40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7" t="s">
        <v>238</v>
      </c>
      <c r="B51" s="91">
        <v>951</v>
      </c>
      <c r="C51" s="92" t="s">
        <v>7</v>
      </c>
      <c r="D51" s="92" t="s">
        <v>250</v>
      </c>
      <c r="E51" s="92" t="s">
        <v>239</v>
      </c>
      <c r="F51" s="92"/>
      <c r="G51" s="97">
        <v>1969.6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96</v>
      </c>
      <c r="B52" s="21">
        <v>951</v>
      </c>
      <c r="C52" s="6" t="s">
        <v>7</v>
      </c>
      <c r="D52" s="6" t="s">
        <v>250</v>
      </c>
      <c r="E52" s="6" t="s">
        <v>91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7" t="s">
        <v>97</v>
      </c>
      <c r="B53" s="91">
        <v>951</v>
      </c>
      <c r="C53" s="92" t="s">
        <v>7</v>
      </c>
      <c r="D53" s="92" t="s">
        <v>250</v>
      </c>
      <c r="E53" s="92" t="s">
        <v>92</v>
      </c>
      <c r="F53" s="92"/>
      <c r="G53" s="97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98</v>
      </c>
      <c r="B54" s="21">
        <v>951</v>
      </c>
      <c r="C54" s="6" t="s">
        <v>7</v>
      </c>
      <c r="D54" s="6" t="s">
        <v>250</v>
      </c>
      <c r="E54" s="6" t="s">
        <v>93</v>
      </c>
      <c r="F54" s="6"/>
      <c r="G54" s="7">
        <f>G55+G56+G57</f>
        <v>141.3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7" t="s">
        <v>99</v>
      </c>
      <c r="B55" s="91">
        <v>951</v>
      </c>
      <c r="C55" s="92" t="s">
        <v>7</v>
      </c>
      <c r="D55" s="92" t="s">
        <v>250</v>
      </c>
      <c r="E55" s="92" t="s">
        <v>94</v>
      </c>
      <c r="F55" s="92"/>
      <c r="G55" s="97">
        <v>7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87" t="s">
        <v>100</v>
      </c>
      <c r="B56" s="91">
        <v>951</v>
      </c>
      <c r="C56" s="92" t="s">
        <v>7</v>
      </c>
      <c r="D56" s="92" t="s">
        <v>250</v>
      </c>
      <c r="E56" s="92" t="s">
        <v>95</v>
      </c>
      <c r="F56" s="92"/>
      <c r="G56" s="97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154" t="s">
        <v>339</v>
      </c>
      <c r="B57" s="91">
        <v>951</v>
      </c>
      <c r="C57" s="92" t="s">
        <v>7</v>
      </c>
      <c r="D57" s="92" t="s">
        <v>250</v>
      </c>
      <c r="E57" s="92" t="s">
        <v>340</v>
      </c>
      <c r="F57" s="92"/>
      <c r="G57" s="97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191</v>
      </c>
      <c r="B58" s="19">
        <v>951</v>
      </c>
      <c r="C58" s="9" t="s">
        <v>193</v>
      </c>
      <c r="D58" s="9" t="s">
        <v>246</v>
      </c>
      <c r="E58" s="9" t="s">
        <v>5</v>
      </c>
      <c r="F58" s="9"/>
      <c r="G58" s="140">
        <f>G59</f>
        <v>28.025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1" t="s">
        <v>131</v>
      </c>
      <c r="B59" s="19">
        <v>951</v>
      </c>
      <c r="C59" s="9" t="s">
        <v>193</v>
      </c>
      <c r="D59" s="9" t="s">
        <v>247</v>
      </c>
      <c r="E59" s="9" t="s">
        <v>5</v>
      </c>
      <c r="F59" s="9"/>
      <c r="G59" s="10">
        <f>G60</f>
        <v>28.025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1" t="s">
        <v>132</v>
      </c>
      <c r="B60" s="19">
        <v>951</v>
      </c>
      <c r="C60" s="9" t="s">
        <v>193</v>
      </c>
      <c r="D60" s="9" t="s">
        <v>248</v>
      </c>
      <c r="E60" s="9" t="s">
        <v>5</v>
      </c>
      <c r="F60" s="9"/>
      <c r="G60" s="10">
        <f>G61</f>
        <v>28.025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3" t="s">
        <v>192</v>
      </c>
      <c r="B61" s="89">
        <v>951</v>
      </c>
      <c r="C61" s="90" t="s">
        <v>193</v>
      </c>
      <c r="D61" s="90" t="s">
        <v>253</v>
      </c>
      <c r="E61" s="90" t="s">
        <v>5</v>
      </c>
      <c r="F61" s="90"/>
      <c r="G61" s="16">
        <f>G62</f>
        <v>28.025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9.5" customHeight="1" outlineLevel="5" thickBot="1">
      <c r="A62" s="5" t="s">
        <v>96</v>
      </c>
      <c r="B62" s="21">
        <v>951</v>
      </c>
      <c r="C62" s="6" t="s">
        <v>193</v>
      </c>
      <c r="D62" s="6" t="s">
        <v>253</v>
      </c>
      <c r="E62" s="6" t="s">
        <v>91</v>
      </c>
      <c r="F62" s="6"/>
      <c r="G62" s="7">
        <f>G63</f>
        <v>28.025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7" t="s">
        <v>97</v>
      </c>
      <c r="B63" s="91">
        <v>951</v>
      </c>
      <c r="C63" s="92" t="s">
        <v>193</v>
      </c>
      <c r="D63" s="92" t="s">
        <v>253</v>
      </c>
      <c r="E63" s="92" t="s">
        <v>92</v>
      </c>
      <c r="F63" s="92"/>
      <c r="G63" s="141">
        <v>28.025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246</v>
      </c>
      <c r="E64" s="9" t="s">
        <v>5</v>
      </c>
      <c r="F64" s="9"/>
      <c r="G64" s="140">
        <f>G65</f>
        <v>6512.6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1" t="s">
        <v>131</v>
      </c>
      <c r="B65" s="19">
        <v>951</v>
      </c>
      <c r="C65" s="11" t="s">
        <v>8</v>
      </c>
      <c r="D65" s="11" t="s">
        <v>247</v>
      </c>
      <c r="E65" s="11" t="s">
        <v>5</v>
      </c>
      <c r="F65" s="11"/>
      <c r="G65" s="143">
        <f>G66</f>
        <v>6512.6</v>
      </c>
      <c r="H65" s="31">
        <f aca="true" t="shared" si="8" ref="H65:X67">H66</f>
        <v>3284.2</v>
      </c>
      <c r="I65" s="31">
        <f t="shared" si="8"/>
        <v>3284.2</v>
      </c>
      <c r="J65" s="31">
        <f t="shared" si="8"/>
        <v>3284.2</v>
      </c>
      <c r="K65" s="31">
        <f t="shared" si="8"/>
        <v>3284.2</v>
      </c>
      <c r="L65" s="31">
        <f t="shared" si="8"/>
        <v>3284.2</v>
      </c>
      <c r="M65" s="31">
        <f t="shared" si="8"/>
        <v>3284.2</v>
      </c>
      <c r="N65" s="31">
        <f t="shared" si="8"/>
        <v>3284.2</v>
      </c>
      <c r="O65" s="31">
        <f t="shared" si="8"/>
        <v>3284.2</v>
      </c>
      <c r="P65" s="31">
        <f t="shared" si="8"/>
        <v>3284.2</v>
      </c>
      <c r="Q65" s="31">
        <f t="shared" si="8"/>
        <v>3284.2</v>
      </c>
      <c r="R65" s="31">
        <f t="shared" si="8"/>
        <v>3284.2</v>
      </c>
      <c r="S65" s="31">
        <f t="shared" si="8"/>
        <v>3284.2</v>
      </c>
      <c r="T65" s="31">
        <f t="shared" si="8"/>
        <v>3284.2</v>
      </c>
      <c r="U65" s="31">
        <f t="shared" si="8"/>
        <v>3284.2</v>
      </c>
      <c r="V65" s="31">
        <f t="shared" si="8"/>
        <v>3284.2</v>
      </c>
      <c r="W65" s="31">
        <f t="shared" si="8"/>
        <v>3284.2</v>
      </c>
      <c r="X65" s="66">
        <f t="shared" si="8"/>
        <v>2834.80374</v>
      </c>
      <c r="Y65" s="59">
        <f>X65/G65*100</f>
        <v>43.527987900377724</v>
      </c>
    </row>
    <row r="66" spans="1:25" ht="32.25" outlineLevel="3" thickBot="1">
      <c r="A66" s="111" t="s">
        <v>132</v>
      </c>
      <c r="B66" s="19">
        <v>951</v>
      </c>
      <c r="C66" s="11" t="s">
        <v>8</v>
      </c>
      <c r="D66" s="11" t="s">
        <v>248</v>
      </c>
      <c r="E66" s="11" t="s">
        <v>5</v>
      </c>
      <c r="F66" s="11"/>
      <c r="G66" s="143">
        <f>G67</f>
        <v>6512.6</v>
      </c>
      <c r="H66" s="32">
        <f t="shared" si="8"/>
        <v>3284.2</v>
      </c>
      <c r="I66" s="32">
        <f t="shared" si="8"/>
        <v>3284.2</v>
      </c>
      <c r="J66" s="32">
        <f t="shared" si="8"/>
        <v>3284.2</v>
      </c>
      <c r="K66" s="32">
        <f t="shared" si="8"/>
        <v>3284.2</v>
      </c>
      <c r="L66" s="32">
        <f t="shared" si="8"/>
        <v>3284.2</v>
      </c>
      <c r="M66" s="32">
        <f t="shared" si="8"/>
        <v>3284.2</v>
      </c>
      <c r="N66" s="32">
        <f t="shared" si="8"/>
        <v>3284.2</v>
      </c>
      <c r="O66" s="32">
        <f t="shared" si="8"/>
        <v>3284.2</v>
      </c>
      <c r="P66" s="32">
        <f t="shared" si="8"/>
        <v>3284.2</v>
      </c>
      <c r="Q66" s="32">
        <f t="shared" si="8"/>
        <v>3284.2</v>
      </c>
      <c r="R66" s="32">
        <f t="shared" si="8"/>
        <v>3284.2</v>
      </c>
      <c r="S66" s="32">
        <f t="shared" si="8"/>
        <v>3284.2</v>
      </c>
      <c r="T66" s="32">
        <f t="shared" si="8"/>
        <v>3284.2</v>
      </c>
      <c r="U66" s="32">
        <f t="shared" si="8"/>
        <v>3284.2</v>
      </c>
      <c r="V66" s="32">
        <f t="shared" si="8"/>
        <v>3284.2</v>
      </c>
      <c r="W66" s="32">
        <f t="shared" si="8"/>
        <v>3284.2</v>
      </c>
      <c r="X66" s="67">
        <f t="shared" si="8"/>
        <v>2834.80374</v>
      </c>
      <c r="Y66" s="59">
        <f>X66/G66*100</f>
        <v>43.527987900377724</v>
      </c>
    </row>
    <row r="67" spans="1:25" ht="48" outlineLevel="4" thickBot="1">
      <c r="A67" s="112" t="s">
        <v>195</v>
      </c>
      <c r="B67" s="89">
        <v>951</v>
      </c>
      <c r="C67" s="90" t="s">
        <v>8</v>
      </c>
      <c r="D67" s="90" t="s">
        <v>250</v>
      </c>
      <c r="E67" s="90" t="s">
        <v>5</v>
      </c>
      <c r="F67" s="90"/>
      <c r="G67" s="142">
        <f>G68+G72</f>
        <v>6512.6</v>
      </c>
      <c r="H67" s="34">
        <f t="shared" si="8"/>
        <v>3284.2</v>
      </c>
      <c r="I67" s="34">
        <f t="shared" si="8"/>
        <v>3284.2</v>
      </c>
      <c r="J67" s="34">
        <f t="shared" si="8"/>
        <v>3284.2</v>
      </c>
      <c r="K67" s="34">
        <f t="shared" si="8"/>
        <v>3284.2</v>
      </c>
      <c r="L67" s="34">
        <f t="shared" si="8"/>
        <v>3284.2</v>
      </c>
      <c r="M67" s="34">
        <f t="shared" si="8"/>
        <v>3284.2</v>
      </c>
      <c r="N67" s="34">
        <f t="shared" si="8"/>
        <v>3284.2</v>
      </c>
      <c r="O67" s="34">
        <f t="shared" si="8"/>
        <v>3284.2</v>
      </c>
      <c r="P67" s="34">
        <f t="shared" si="8"/>
        <v>3284.2</v>
      </c>
      <c r="Q67" s="34">
        <f t="shared" si="8"/>
        <v>3284.2</v>
      </c>
      <c r="R67" s="34">
        <f t="shared" si="8"/>
        <v>3284.2</v>
      </c>
      <c r="S67" s="34">
        <f t="shared" si="8"/>
        <v>3284.2</v>
      </c>
      <c r="T67" s="34">
        <f t="shared" si="8"/>
        <v>3284.2</v>
      </c>
      <c r="U67" s="34">
        <f t="shared" si="8"/>
        <v>3284.2</v>
      </c>
      <c r="V67" s="34">
        <f t="shared" si="8"/>
        <v>3284.2</v>
      </c>
      <c r="W67" s="34">
        <f t="shared" si="8"/>
        <v>3284.2</v>
      </c>
      <c r="X67" s="64">
        <f t="shared" si="8"/>
        <v>2834.80374</v>
      </c>
      <c r="Y67" s="59">
        <f>X67/G67*100</f>
        <v>43.527987900377724</v>
      </c>
    </row>
    <row r="68" spans="1:25" ht="32.25" outlineLevel="5" thickBot="1">
      <c r="A68" s="5" t="s">
        <v>90</v>
      </c>
      <c r="B68" s="21">
        <v>951</v>
      </c>
      <c r="C68" s="6" t="s">
        <v>8</v>
      </c>
      <c r="D68" s="6" t="s">
        <v>250</v>
      </c>
      <c r="E68" s="6" t="s">
        <v>87</v>
      </c>
      <c r="F68" s="6"/>
      <c r="G68" s="145">
        <f>G69+G70+G71</f>
        <v>6512.6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43.527987900377724</v>
      </c>
    </row>
    <row r="69" spans="1:25" ht="19.5" customHeight="1" outlineLevel="5" thickBot="1">
      <c r="A69" s="87" t="s">
        <v>243</v>
      </c>
      <c r="B69" s="91">
        <v>951</v>
      </c>
      <c r="C69" s="92" t="s">
        <v>8</v>
      </c>
      <c r="D69" s="92" t="s">
        <v>250</v>
      </c>
      <c r="E69" s="92" t="s">
        <v>88</v>
      </c>
      <c r="F69" s="92"/>
      <c r="G69" s="141">
        <v>4986.2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1.5" customHeight="1" outlineLevel="5" thickBot="1">
      <c r="A70" s="87" t="s">
        <v>245</v>
      </c>
      <c r="B70" s="91">
        <v>951</v>
      </c>
      <c r="C70" s="92" t="s">
        <v>8</v>
      </c>
      <c r="D70" s="92" t="s">
        <v>250</v>
      </c>
      <c r="E70" s="92" t="s">
        <v>89</v>
      </c>
      <c r="F70" s="92"/>
      <c r="G70" s="141">
        <v>16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7" t="s">
        <v>238</v>
      </c>
      <c r="B71" s="91">
        <v>951</v>
      </c>
      <c r="C71" s="92" t="s">
        <v>8</v>
      </c>
      <c r="D71" s="92" t="s">
        <v>250</v>
      </c>
      <c r="E71" s="92" t="s">
        <v>239</v>
      </c>
      <c r="F71" s="92"/>
      <c r="G71" s="141">
        <v>1510.4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18" customHeight="1" outlineLevel="5" thickBot="1">
      <c r="A72" s="5" t="s">
        <v>96</v>
      </c>
      <c r="B72" s="21">
        <v>951</v>
      </c>
      <c r="C72" s="6" t="s">
        <v>8</v>
      </c>
      <c r="D72" s="6" t="s">
        <v>250</v>
      </c>
      <c r="E72" s="6" t="s">
        <v>91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7" t="s">
        <v>97</v>
      </c>
      <c r="B73" s="91">
        <v>951</v>
      </c>
      <c r="C73" s="92" t="s">
        <v>8</v>
      </c>
      <c r="D73" s="92" t="s">
        <v>250</v>
      </c>
      <c r="E73" s="92" t="s">
        <v>92</v>
      </c>
      <c r="F73" s="92"/>
      <c r="G73" s="97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198</v>
      </c>
      <c r="B74" s="19">
        <v>951</v>
      </c>
      <c r="C74" s="9" t="s">
        <v>200</v>
      </c>
      <c r="D74" s="9" t="s">
        <v>246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1" t="s">
        <v>131</v>
      </c>
      <c r="B75" s="19">
        <v>951</v>
      </c>
      <c r="C75" s="9" t="s">
        <v>200</v>
      </c>
      <c r="D75" s="9" t="s">
        <v>247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1" t="s">
        <v>132</v>
      </c>
      <c r="B76" s="19">
        <v>951</v>
      </c>
      <c r="C76" s="9" t="s">
        <v>200</v>
      </c>
      <c r="D76" s="9" t="s">
        <v>248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3" t="s">
        <v>199</v>
      </c>
      <c r="B77" s="89">
        <v>951</v>
      </c>
      <c r="C77" s="90" t="s">
        <v>200</v>
      </c>
      <c r="D77" s="90" t="s">
        <v>254</v>
      </c>
      <c r="E77" s="90" t="s">
        <v>5</v>
      </c>
      <c r="F77" s="90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229</v>
      </c>
      <c r="B78" s="21">
        <v>951</v>
      </c>
      <c r="C78" s="6" t="s">
        <v>200</v>
      </c>
      <c r="D78" s="6" t="s">
        <v>254</v>
      </c>
      <c r="E78" s="6" t="s">
        <v>231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7" t="s">
        <v>230</v>
      </c>
      <c r="B79" s="91">
        <v>951</v>
      </c>
      <c r="C79" s="92" t="s">
        <v>200</v>
      </c>
      <c r="D79" s="92" t="s">
        <v>254</v>
      </c>
      <c r="E79" s="92" t="s">
        <v>232</v>
      </c>
      <c r="F79" s="92"/>
      <c r="G79" s="97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246</v>
      </c>
      <c r="E80" s="9" t="s">
        <v>5</v>
      </c>
      <c r="F80" s="9"/>
      <c r="G80" s="10">
        <f>G81</f>
        <v>200</v>
      </c>
      <c r="H80" s="31">
        <f aca="true" t="shared" si="9" ref="H80:X82">H81</f>
        <v>0</v>
      </c>
      <c r="I80" s="31">
        <f t="shared" si="9"/>
        <v>0</v>
      </c>
      <c r="J80" s="31">
        <f t="shared" si="9"/>
        <v>0</v>
      </c>
      <c r="K80" s="31">
        <f t="shared" si="9"/>
        <v>0</v>
      </c>
      <c r="L80" s="31">
        <f t="shared" si="9"/>
        <v>0</v>
      </c>
      <c r="M80" s="31">
        <f t="shared" si="9"/>
        <v>0</v>
      </c>
      <c r="N80" s="31">
        <f t="shared" si="9"/>
        <v>0</v>
      </c>
      <c r="O80" s="31">
        <f t="shared" si="9"/>
        <v>0</v>
      </c>
      <c r="P80" s="31">
        <f t="shared" si="9"/>
        <v>0</v>
      </c>
      <c r="Q80" s="31">
        <f t="shared" si="9"/>
        <v>0</v>
      </c>
      <c r="R80" s="31">
        <f t="shared" si="9"/>
        <v>0</v>
      </c>
      <c r="S80" s="31">
        <f t="shared" si="9"/>
        <v>0</v>
      </c>
      <c r="T80" s="31">
        <f t="shared" si="9"/>
        <v>0</v>
      </c>
      <c r="U80" s="31">
        <f t="shared" si="9"/>
        <v>0</v>
      </c>
      <c r="V80" s="31">
        <f t="shared" si="9"/>
        <v>0</v>
      </c>
      <c r="W80" s="31">
        <f t="shared" si="9"/>
        <v>0</v>
      </c>
      <c r="X80" s="66">
        <f t="shared" si="9"/>
        <v>0</v>
      </c>
      <c r="Y80" s="59">
        <f aca="true" t="shared" si="10" ref="Y80:Y87">X80/G80*100</f>
        <v>0</v>
      </c>
    </row>
    <row r="81" spans="1:25" ht="32.25" outlineLevel="3" thickBot="1">
      <c r="A81" s="111" t="s">
        <v>131</v>
      </c>
      <c r="B81" s="19">
        <v>951</v>
      </c>
      <c r="C81" s="11" t="s">
        <v>9</v>
      </c>
      <c r="D81" s="11" t="s">
        <v>247</v>
      </c>
      <c r="E81" s="11" t="s">
        <v>5</v>
      </c>
      <c r="F81" s="11"/>
      <c r="G81" s="12">
        <f>G82</f>
        <v>200</v>
      </c>
      <c r="H81" s="32">
        <f t="shared" si="9"/>
        <v>0</v>
      </c>
      <c r="I81" s="32">
        <f t="shared" si="9"/>
        <v>0</v>
      </c>
      <c r="J81" s="32">
        <f t="shared" si="9"/>
        <v>0</v>
      </c>
      <c r="K81" s="32">
        <f t="shared" si="9"/>
        <v>0</v>
      </c>
      <c r="L81" s="32">
        <f t="shared" si="9"/>
        <v>0</v>
      </c>
      <c r="M81" s="32">
        <f t="shared" si="9"/>
        <v>0</v>
      </c>
      <c r="N81" s="32">
        <f t="shared" si="9"/>
        <v>0</v>
      </c>
      <c r="O81" s="32">
        <f t="shared" si="9"/>
        <v>0</v>
      </c>
      <c r="P81" s="32">
        <f t="shared" si="9"/>
        <v>0</v>
      </c>
      <c r="Q81" s="32">
        <f t="shared" si="9"/>
        <v>0</v>
      </c>
      <c r="R81" s="32">
        <f t="shared" si="9"/>
        <v>0</v>
      </c>
      <c r="S81" s="32">
        <f t="shared" si="9"/>
        <v>0</v>
      </c>
      <c r="T81" s="32">
        <f t="shared" si="9"/>
        <v>0</v>
      </c>
      <c r="U81" s="32">
        <f t="shared" si="9"/>
        <v>0</v>
      </c>
      <c r="V81" s="32">
        <f t="shared" si="9"/>
        <v>0</v>
      </c>
      <c r="W81" s="32">
        <f t="shared" si="9"/>
        <v>0</v>
      </c>
      <c r="X81" s="67">
        <f t="shared" si="9"/>
        <v>0</v>
      </c>
      <c r="Y81" s="59">
        <f t="shared" si="10"/>
        <v>0</v>
      </c>
    </row>
    <row r="82" spans="1:25" ht="32.25" outlineLevel="4" thickBot="1">
      <c r="A82" s="111" t="s">
        <v>132</v>
      </c>
      <c r="B82" s="19">
        <v>951</v>
      </c>
      <c r="C82" s="11" t="s">
        <v>9</v>
      </c>
      <c r="D82" s="11" t="s">
        <v>248</v>
      </c>
      <c r="E82" s="11" t="s">
        <v>5</v>
      </c>
      <c r="F82" s="11"/>
      <c r="G82" s="12">
        <f>G83</f>
        <v>200</v>
      </c>
      <c r="H82" s="34">
        <f t="shared" si="9"/>
        <v>0</v>
      </c>
      <c r="I82" s="34">
        <f t="shared" si="9"/>
        <v>0</v>
      </c>
      <c r="J82" s="34">
        <f t="shared" si="9"/>
        <v>0</v>
      </c>
      <c r="K82" s="34">
        <f t="shared" si="9"/>
        <v>0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 t="shared" si="9"/>
        <v>0</v>
      </c>
      <c r="R82" s="34">
        <f t="shared" si="9"/>
        <v>0</v>
      </c>
      <c r="S82" s="34">
        <f t="shared" si="9"/>
        <v>0</v>
      </c>
      <c r="T82" s="34">
        <f t="shared" si="9"/>
        <v>0</v>
      </c>
      <c r="U82" s="34">
        <f t="shared" si="9"/>
        <v>0</v>
      </c>
      <c r="V82" s="34">
        <f t="shared" si="9"/>
        <v>0</v>
      </c>
      <c r="W82" s="34">
        <f t="shared" si="9"/>
        <v>0</v>
      </c>
      <c r="X82" s="68">
        <f t="shared" si="9"/>
        <v>0</v>
      </c>
      <c r="Y82" s="59">
        <f t="shared" si="10"/>
        <v>0</v>
      </c>
    </row>
    <row r="83" spans="1:25" ht="32.25" outlineLevel="5" thickBot="1">
      <c r="A83" s="93" t="s">
        <v>135</v>
      </c>
      <c r="B83" s="89">
        <v>951</v>
      </c>
      <c r="C83" s="90" t="s">
        <v>9</v>
      </c>
      <c r="D83" s="90" t="s">
        <v>255</v>
      </c>
      <c r="E83" s="90" t="s">
        <v>5</v>
      </c>
      <c r="F83" s="90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0"/>
        <v>0</v>
      </c>
    </row>
    <row r="84" spans="1:25" ht="15.75" customHeight="1" outlineLevel="3" thickBot="1">
      <c r="A84" s="5" t="s">
        <v>105</v>
      </c>
      <c r="B84" s="21">
        <v>951</v>
      </c>
      <c r="C84" s="6" t="s">
        <v>9</v>
      </c>
      <c r="D84" s="6" t="s">
        <v>255</v>
      </c>
      <c r="E84" s="6" t="s">
        <v>104</v>
      </c>
      <c r="F84" s="6"/>
      <c r="G84" s="7">
        <v>200</v>
      </c>
      <c r="H84" s="31" t="e">
        <f aca="true" t="shared" si="11" ref="H84:X84">H85+H93+H101+H102+H110+H137+H144+H159</f>
        <v>#REF!</v>
      </c>
      <c r="I84" s="31" t="e">
        <f t="shared" si="11"/>
        <v>#REF!</v>
      </c>
      <c r="J84" s="31" t="e">
        <f t="shared" si="11"/>
        <v>#REF!</v>
      </c>
      <c r="K84" s="31" t="e">
        <f t="shared" si="11"/>
        <v>#REF!</v>
      </c>
      <c r="L84" s="31" t="e">
        <f t="shared" si="11"/>
        <v>#REF!</v>
      </c>
      <c r="M84" s="31" t="e">
        <f t="shared" si="11"/>
        <v>#REF!</v>
      </c>
      <c r="N84" s="31" t="e">
        <f t="shared" si="11"/>
        <v>#REF!</v>
      </c>
      <c r="O84" s="31" t="e">
        <f t="shared" si="11"/>
        <v>#REF!</v>
      </c>
      <c r="P84" s="31" t="e">
        <f t="shared" si="11"/>
        <v>#REF!</v>
      </c>
      <c r="Q84" s="31" t="e">
        <f t="shared" si="11"/>
        <v>#REF!</v>
      </c>
      <c r="R84" s="31" t="e">
        <f t="shared" si="11"/>
        <v>#REF!</v>
      </c>
      <c r="S84" s="31" t="e">
        <f t="shared" si="11"/>
        <v>#REF!</v>
      </c>
      <c r="T84" s="31" t="e">
        <f t="shared" si="11"/>
        <v>#REF!</v>
      </c>
      <c r="U84" s="31" t="e">
        <f t="shared" si="11"/>
        <v>#REF!</v>
      </c>
      <c r="V84" s="31" t="e">
        <f t="shared" si="11"/>
        <v>#REF!</v>
      </c>
      <c r="W84" s="31" t="e">
        <f t="shared" si="11"/>
        <v>#REF!</v>
      </c>
      <c r="X84" s="69" t="e">
        <f t="shared" si="11"/>
        <v>#REF!</v>
      </c>
      <c r="Y84" s="59" t="e">
        <f t="shared" si="10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246</v>
      </c>
      <c r="E85" s="9" t="s">
        <v>5</v>
      </c>
      <c r="F85" s="9"/>
      <c r="G85" s="140">
        <f>G86+G143</f>
        <v>68924.43900000001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0"/>
        <v>#REF!</v>
      </c>
    </row>
    <row r="86" spans="1:25" ht="32.25" outlineLevel="4" thickBot="1">
      <c r="A86" s="111" t="s">
        <v>131</v>
      </c>
      <c r="B86" s="19">
        <v>951</v>
      </c>
      <c r="C86" s="11" t="s">
        <v>67</v>
      </c>
      <c r="D86" s="11" t="s">
        <v>247</v>
      </c>
      <c r="E86" s="11" t="s">
        <v>5</v>
      </c>
      <c r="F86" s="11"/>
      <c r="G86" s="143">
        <f>G87</f>
        <v>66748.43900000001</v>
      </c>
      <c r="H86" s="34">
        <f aca="true" t="shared" si="12" ref="H86:X86">H87</f>
        <v>0</v>
      </c>
      <c r="I86" s="34">
        <f t="shared" si="12"/>
        <v>0</v>
      </c>
      <c r="J86" s="34">
        <f t="shared" si="12"/>
        <v>0</v>
      </c>
      <c r="K86" s="34">
        <f t="shared" si="12"/>
        <v>0</v>
      </c>
      <c r="L86" s="34">
        <f t="shared" si="12"/>
        <v>0</v>
      </c>
      <c r="M86" s="34">
        <f t="shared" si="12"/>
        <v>0</v>
      </c>
      <c r="N86" s="34">
        <f t="shared" si="12"/>
        <v>0</v>
      </c>
      <c r="O86" s="34">
        <f t="shared" si="12"/>
        <v>0</v>
      </c>
      <c r="P86" s="34">
        <f t="shared" si="12"/>
        <v>0</v>
      </c>
      <c r="Q86" s="34">
        <f t="shared" si="12"/>
        <v>0</v>
      </c>
      <c r="R86" s="34">
        <f t="shared" si="12"/>
        <v>0</v>
      </c>
      <c r="S86" s="34">
        <f t="shared" si="12"/>
        <v>0</v>
      </c>
      <c r="T86" s="34">
        <f t="shared" si="12"/>
        <v>0</v>
      </c>
      <c r="U86" s="34">
        <f t="shared" si="12"/>
        <v>0</v>
      </c>
      <c r="V86" s="34">
        <f t="shared" si="12"/>
        <v>0</v>
      </c>
      <c r="W86" s="34">
        <f t="shared" si="12"/>
        <v>0</v>
      </c>
      <c r="X86" s="68">
        <f t="shared" si="12"/>
        <v>950</v>
      </c>
      <c r="Y86" s="59">
        <f t="shared" si="10"/>
        <v>1.4232542576763478</v>
      </c>
    </row>
    <row r="87" spans="1:25" ht="32.25" outlineLevel="5" thickBot="1">
      <c r="A87" s="111" t="s">
        <v>132</v>
      </c>
      <c r="B87" s="19">
        <v>951</v>
      </c>
      <c r="C87" s="11" t="s">
        <v>67</v>
      </c>
      <c r="D87" s="11" t="s">
        <v>248</v>
      </c>
      <c r="E87" s="11" t="s">
        <v>5</v>
      </c>
      <c r="F87" s="11"/>
      <c r="G87" s="143">
        <f>G88+G95+G106+G102+G123+G130+G137+G117</f>
        <v>66748.43900000001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0"/>
        <v>1.4232542576763478</v>
      </c>
    </row>
    <row r="88" spans="1:25" ht="18.75" customHeight="1" outlineLevel="5" thickBot="1">
      <c r="A88" s="93" t="s">
        <v>30</v>
      </c>
      <c r="B88" s="89">
        <v>951</v>
      </c>
      <c r="C88" s="90" t="s">
        <v>67</v>
      </c>
      <c r="D88" s="90" t="s">
        <v>256</v>
      </c>
      <c r="E88" s="90" t="s">
        <v>5</v>
      </c>
      <c r="F88" s="90"/>
      <c r="G88" s="142">
        <f>G89+G93</f>
        <v>2651.06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90</v>
      </c>
      <c r="B89" s="21">
        <v>951</v>
      </c>
      <c r="C89" s="6" t="s">
        <v>67</v>
      </c>
      <c r="D89" s="6" t="s">
        <v>256</v>
      </c>
      <c r="E89" s="6" t="s">
        <v>87</v>
      </c>
      <c r="F89" s="6"/>
      <c r="G89" s="145">
        <f>G90+G91+G92</f>
        <v>1560.7749999999999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19.5" customHeight="1" outlineLevel="5" thickBot="1">
      <c r="A90" s="87" t="s">
        <v>243</v>
      </c>
      <c r="B90" s="91">
        <v>951</v>
      </c>
      <c r="C90" s="92" t="s">
        <v>67</v>
      </c>
      <c r="D90" s="92" t="s">
        <v>256</v>
      </c>
      <c r="E90" s="92" t="s">
        <v>88</v>
      </c>
      <c r="F90" s="92"/>
      <c r="G90" s="141">
        <v>1201.071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0.75" customHeight="1" outlineLevel="5" thickBot="1">
      <c r="A91" s="87" t="s">
        <v>245</v>
      </c>
      <c r="B91" s="91">
        <v>951</v>
      </c>
      <c r="C91" s="92" t="s">
        <v>67</v>
      </c>
      <c r="D91" s="92" t="s">
        <v>256</v>
      </c>
      <c r="E91" s="92" t="s">
        <v>89</v>
      </c>
      <c r="F91" s="92"/>
      <c r="G91" s="141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7" t="s">
        <v>238</v>
      </c>
      <c r="B92" s="91">
        <v>951</v>
      </c>
      <c r="C92" s="92" t="s">
        <v>67</v>
      </c>
      <c r="D92" s="92" t="s">
        <v>256</v>
      </c>
      <c r="E92" s="92" t="s">
        <v>239</v>
      </c>
      <c r="F92" s="92"/>
      <c r="G92" s="141">
        <v>359.704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21.75" customHeight="1" outlineLevel="6" thickBot="1">
      <c r="A93" s="5" t="s">
        <v>96</v>
      </c>
      <c r="B93" s="21">
        <v>951</v>
      </c>
      <c r="C93" s="6" t="s">
        <v>67</v>
      </c>
      <c r="D93" s="6" t="s">
        <v>256</v>
      </c>
      <c r="E93" s="6" t="s">
        <v>91</v>
      </c>
      <c r="F93" s="6"/>
      <c r="G93" s="145">
        <f>G94</f>
        <v>1090.285</v>
      </c>
      <c r="H93" s="32">
        <f aca="true" t="shared" si="13" ref="H93:P93">H94</f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3"/>
        <v>0</v>
      </c>
      <c r="O93" s="32">
        <f t="shared" si="13"/>
        <v>0</v>
      </c>
      <c r="P93" s="32">
        <f t="shared" si="13"/>
        <v>0</v>
      </c>
      <c r="Q93" s="32">
        <f aca="true" t="shared" si="14" ref="Q93:W93">Q94</f>
        <v>0</v>
      </c>
      <c r="R93" s="32">
        <f t="shared" si="14"/>
        <v>0</v>
      </c>
      <c r="S93" s="32">
        <f t="shared" si="14"/>
        <v>0</v>
      </c>
      <c r="T93" s="32">
        <f t="shared" si="14"/>
        <v>0</v>
      </c>
      <c r="U93" s="32">
        <f t="shared" si="14"/>
        <v>0</v>
      </c>
      <c r="V93" s="32">
        <f t="shared" si="14"/>
        <v>0</v>
      </c>
      <c r="W93" s="32">
        <f t="shared" si="14"/>
        <v>0</v>
      </c>
      <c r="X93" s="67">
        <f>X94</f>
        <v>9539.0701</v>
      </c>
      <c r="Y93" s="59">
        <f>X93/G93*100</f>
        <v>874.9152836185035</v>
      </c>
    </row>
    <row r="94" spans="1:25" ht="32.25" outlineLevel="4" thickBot="1">
      <c r="A94" s="87" t="s">
        <v>97</v>
      </c>
      <c r="B94" s="91">
        <v>951</v>
      </c>
      <c r="C94" s="92" t="s">
        <v>67</v>
      </c>
      <c r="D94" s="92" t="s">
        <v>256</v>
      </c>
      <c r="E94" s="92" t="s">
        <v>92</v>
      </c>
      <c r="F94" s="92"/>
      <c r="G94" s="141">
        <v>1090.285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4">
        <f t="shared" si="15"/>
        <v>9539.0701</v>
      </c>
      <c r="Y94" s="59">
        <f>X94/G94*100</f>
        <v>874.9152836185035</v>
      </c>
    </row>
    <row r="95" spans="1:25" ht="48" outlineLevel="5" thickBot="1">
      <c r="A95" s="112" t="s">
        <v>195</v>
      </c>
      <c r="B95" s="89">
        <v>951</v>
      </c>
      <c r="C95" s="90" t="s">
        <v>67</v>
      </c>
      <c r="D95" s="90" t="s">
        <v>250</v>
      </c>
      <c r="E95" s="90" t="s">
        <v>5</v>
      </c>
      <c r="F95" s="90"/>
      <c r="G95" s="142">
        <f>G96+G100</f>
        <v>23063.6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41.35984885273765</v>
      </c>
    </row>
    <row r="96" spans="1:25" ht="32.25" outlineLevel="5" thickBot="1">
      <c r="A96" s="5" t="s">
        <v>90</v>
      </c>
      <c r="B96" s="21">
        <v>951</v>
      </c>
      <c r="C96" s="6" t="s">
        <v>67</v>
      </c>
      <c r="D96" s="6" t="s">
        <v>250</v>
      </c>
      <c r="E96" s="6" t="s">
        <v>87</v>
      </c>
      <c r="F96" s="6"/>
      <c r="G96" s="145">
        <f>G97+G98+G99</f>
        <v>22951.3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21.75" customHeight="1" outlineLevel="5" thickBot="1">
      <c r="A97" s="87" t="s">
        <v>243</v>
      </c>
      <c r="B97" s="91">
        <v>951</v>
      </c>
      <c r="C97" s="92" t="s">
        <v>67</v>
      </c>
      <c r="D97" s="92" t="s">
        <v>250</v>
      </c>
      <c r="E97" s="92" t="s">
        <v>88</v>
      </c>
      <c r="F97" s="92"/>
      <c r="G97" s="141">
        <v>17603.3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5.25" customHeight="1" outlineLevel="5" thickBot="1">
      <c r="A98" s="87" t="s">
        <v>245</v>
      </c>
      <c r="B98" s="91">
        <v>951</v>
      </c>
      <c r="C98" s="92" t="s">
        <v>67</v>
      </c>
      <c r="D98" s="92" t="s">
        <v>250</v>
      </c>
      <c r="E98" s="92" t="s">
        <v>89</v>
      </c>
      <c r="F98" s="92"/>
      <c r="G98" s="97">
        <v>32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7" t="s">
        <v>238</v>
      </c>
      <c r="B99" s="91">
        <v>951</v>
      </c>
      <c r="C99" s="92" t="s">
        <v>67</v>
      </c>
      <c r="D99" s="92" t="s">
        <v>250</v>
      </c>
      <c r="E99" s="92" t="s">
        <v>239</v>
      </c>
      <c r="F99" s="92"/>
      <c r="G99" s="97">
        <v>5316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customHeight="1" outlineLevel="5" thickBot="1">
      <c r="A100" s="5" t="s">
        <v>96</v>
      </c>
      <c r="B100" s="21">
        <v>951</v>
      </c>
      <c r="C100" s="6" t="s">
        <v>67</v>
      </c>
      <c r="D100" s="6" t="s">
        <v>250</v>
      </c>
      <c r="E100" s="6" t="s">
        <v>91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6" thickBot="1">
      <c r="A101" s="87" t="s">
        <v>97</v>
      </c>
      <c r="B101" s="91">
        <v>951</v>
      </c>
      <c r="C101" s="92" t="s">
        <v>67</v>
      </c>
      <c r="D101" s="92" t="s">
        <v>250</v>
      </c>
      <c r="E101" s="92" t="s">
        <v>92</v>
      </c>
      <c r="F101" s="92"/>
      <c r="G101" s="97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</row>
    <row r="102" spans="1:25" ht="19.5" customHeight="1" outlineLevel="6" thickBot="1">
      <c r="A102" s="93" t="s">
        <v>136</v>
      </c>
      <c r="B102" s="89">
        <v>951</v>
      </c>
      <c r="C102" s="90" t="s">
        <v>67</v>
      </c>
      <c r="D102" s="90" t="s">
        <v>252</v>
      </c>
      <c r="E102" s="90" t="s">
        <v>5</v>
      </c>
      <c r="F102" s="90"/>
      <c r="G102" s="142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</row>
    <row r="103" spans="1:25" ht="16.5" customHeight="1" outlineLevel="4" thickBot="1">
      <c r="A103" s="5" t="s">
        <v>106</v>
      </c>
      <c r="B103" s="21">
        <v>951</v>
      </c>
      <c r="C103" s="6" t="s">
        <v>67</v>
      </c>
      <c r="D103" s="6" t="s">
        <v>252</v>
      </c>
      <c r="E103" s="6" t="s">
        <v>212</v>
      </c>
      <c r="F103" s="6"/>
      <c r="G103" s="145">
        <v>0</v>
      </c>
      <c r="H103" s="34">
        <f aca="true" t="shared" si="16" ref="H103:W103">H109</f>
        <v>0</v>
      </c>
      <c r="I103" s="34">
        <f t="shared" si="16"/>
        <v>0</v>
      </c>
      <c r="J103" s="34">
        <f t="shared" si="16"/>
        <v>0</v>
      </c>
      <c r="K103" s="34">
        <f t="shared" si="16"/>
        <v>0</v>
      </c>
      <c r="L103" s="34">
        <f t="shared" si="16"/>
        <v>0</v>
      </c>
      <c r="M103" s="34">
        <f t="shared" si="16"/>
        <v>0</v>
      </c>
      <c r="N103" s="34">
        <f t="shared" si="16"/>
        <v>0</v>
      </c>
      <c r="O103" s="34">
        <f t="shared" si="16"/>
        <v>0</v>
      </c>
      <c r="P103" s="34">
        <f t="shared" si="16"/>
        <v>0</v>
      </c>
      <c r="Q103" s="34">
        <f t="shared" si="16"/>
        <v>0</v>
      </c>
      <c r="R103" s="34">
        <f t="shared" si="16"/>
        <v>0</v>
      </c>
      <c r="S103" s="34">
        <f t="shared" si="16"/>
        <v>0</v>
      </c>
      <c r="T103" s="34">
        <f t="shared" si="16"/>
        <v>0</v>
      </c>
      <c r="U103" s="34">
        <f t="shared" si="16"/>
        <v>0</v>
      </c>
      <c r="V103" s="34">
        <f t="shared" si="16"/>
        <v>0</v>
      </c>
      <c r="W103" s="34">
        <f t="shared" si="16"/>
        <v>0</v>
      </c>
      <c r="X103" s="64">
        <f>X109</f>
        <v>1067.9833</v>
      </c>
      <c r="Y103" s="59" t="e">
        <f>X103/G103*100</f>
        <v>#DIV/0!</v>
      </c>
    </row>
    <row r="104" spans="1:25" ht="16.5" customHeight="1" outlineLevel="4" thickBot="1">
      <c r="A104" s="5" t="s">
        <v>100</v>
      </c>
      <c r="B104" s="21">
        <v>951</v>
      </c>
      <c r="C104" s="6" t="s">
        <v>67</v>
      </c>
      <c r="D104" s="6" t="s">
        <v>252</v>
      </c>
      <c r="E104" s="6" t="s">
        <v>95</v>
      </c>
      <c r="F104" s="6"/>
      <c r="G104" s="145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6.5" customHeight="1" outlineLevel="4" thickBot="1">
      <c r="A105" s="5" t="s">
        <v>339</v>
      </c>
      <c r="B105" s="21">
        <v>951</v>
      </c>
      <c r="C105" s="6" t="s">
        <v>67</v>
      </c>
      <c r="D105" s="6" t="s">
        <v>252</v>
      </c>
      <c r="E105" s="6" t="s">
        <v>340</v>
      </c>
      <c r="F105" s="6"/>
      <c r="G105" s="145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33.75" customHeight="1" outlineLevel="4" thickBot="1">
      <c r="A106" s="93" t="s">
        <v>137</v>
      </c>
      <c r="B106" s="89">
        <v>951</v>
      </c>
      <c r="C106" s="90" t="s">
        <v>67</v>
      </c>
      <c r="D106" s="90" t="s">
        <v>257</v>
      </c>
      <c r="E106" s="90" t="s">
        <v>5</v>
      </c>
      <c r="F106" s="90"/>
      <c r="G106" s="142">
        <f>G107+G111+G113</f>
        <v>36409.69900000001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15.75" customHeight="1" outlineLevel="4" thickBot="1">
      <c r="A107" s="5" t="s">
        <v>108</v>
      </c>
      <c r="B107" s="21">
        <v>951</v>
      </c>
      <c r="C107" s="6" t="s">
        <v>67</v>
      </c>
      <c r="D107" s="6" t="s">
        <v>257</v>
      </c>
      <c r="E107" s="6" t="s">
        <v>107</v>
      </c>
      <c r="F107" s="6"/>
      <c r="G107" s="7">
        <f>G108+G109+G110</f>
        <v>20247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87" t="s">
        <v>242</v>
      </c>
      <c r="B108" s="91">
        <v>951</v>
      </c>
      <c r="C108" s="92" t="s">
        <v>67</v>
      </c>
      <c r="D108" s="92" t="s">
        <v>257</v>
      </c>
      <c r="E108" s="92" t="s">
        <v>109</v>
      </c>
      <c r="F108" s="92"/>
      <c r="G108" s="97">
        <v>15520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2.25" outlineLevel="5" thickBot="1">
      <c r="A109" s="87" t="s">
        <v>244</v>
      </c>
      <c r="B109" s="91">
        <v>951</v>
      </c>
      <c r="C109" s="92" t="s">
        <v>67</v>
      </c>
      <c r="D109" s="92" t="s">
        <v>257</v>
      </c>
      <c r="E109" s="92" t="s">
        <v>110</v>
      </c>
      <c r="F109" s="92"/>
      <c r="G109" s="97">
        <v>40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2.933238475824807</v>
      </c>
    </row>
    <row r="110" spans="1:25" ht="18.75" customHeight="1" outlineLevel="6" thickBot="1">
      <c r="A110" s="87" t="s">
        <v>240</v>
      </c>
      <c r="B110" s="91">
        <v>951</v>
      </c>
      <c r="C110" s="92" t="s">
        <v>67</v>
      </c>
      <c r="D110" s="92" t="s">
        <v>257</v>
      </c>
      <c r="E110" s="92" t="s">
        <v>241</v>
      </c>
      <c r="F110" s="92"/>
      <c r="G110" s="97">
        <v>4687</v>
      </c>
      <c r="H110" s="32" t="e">
        <f aca="true" t="shared" si="17" ref="H110:W110">H111</f>
        <v>#REF!</v>
      </c>
      <c r="I110" s="32" t="e">
        <f t="shared" si="17"/>
        <v>#REF!</v>
      </c>
      <c r="J110" s="32" t="e">
        <f t="shared" si="17"/>
        <v>#REF!</v>
      </c>
      <c r="K110" s="32" t="e">
        <f t="shared" si="17"/>
        <v>#REF!</v>
      </c>
      <c r="L110" s="32" t="e">
        <f t="shared" si="17"/>
        <v>#REF!</v>
      </c>
      <c r="M110" s="32" t="e">
        <f t="shared" si="17"/>
        <v>#REF!</v>
      </c>
      <c r="N110" s="32" t="e">
        <f t="shared" si="17"/>
        <v>#REF!</v>
      </c>
      <c r="O110" s="32" t="e">
        <f t="shared" si="17"/>
        <v>#REF!</v>
      </c>
      <c r="P110" s="32" t="e">
        <f t="shared" si="17"/>
        <v>#REF!</v>
      </c>
      <c r="Q110" s="32" t="e">
        <f t="shared" si="17"/>
        <v>#REF!</v>
      </c>
      <c r="R110" s="32" t="e">
        <f t="shared" si="17"/>
        <v>#REF!</v>
      </c>
      <c r="S110" s="32" t="e">
        <f t="shared" si="17"/>
        <v>#REF!</v>
      </c>
      <c r="T110" s="32" t="e">
        <f t="shared" si="17"/>
        <v>#REF!</v>
      </c>
      <c r="U110" s="32" t="e">
        <f t="shared" si="17"/>
        <v>#REF!</v>
      </c>
      <c r="V110" s="32" t="e">
        <f t="shared" si="17"/>
        <v>#REF!</v>
      </c>
      <c r="W110" s="32" t="e">
        <f t="shared" si="17"/>
        <v>#REF!</v>
      </c>
      <c r="X110" s="67" t="e">
        <f>X111</f>
        <v>#REF!</v>
      </c>
      <c r="Y110" s="59" t="e">
        <f>X110/G107*100</f>
        <v>#REF!</v>
      </c>
    </row>
    <row r="111" spans="1:25" ht="18" customHeight="1" outlineLevel="6" thickBot="1">
      <c r="A111" s="5" t="s">
        <v>96</v>
      </c>
      <c r="B111" s="21">
        <v>951</v>
      </c>
      <c r="C111" s="6" t="s">
        <v>67</v>
      </c>
      <c r="D111" s="6" t="s">
        <v>257</v>
      </c>
      <c r="E111" s="6" t="s">
        <v>91</v>
      </c>
      <c r="F111" s="6"/>
      <c r="G111" s="7">
        <f>G112</f>
        <v>15877.899000000001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</row>
    <row r="112" spans="1:25" ht="32.25" outlineLevel="6" thickBot="1">
      <c r="A112" s="87" t="s">
        <v>97</v>
      </c>
      <c r="B112" s="91">
        <v>951</v>
      </c>
      <c r="C112" s="92" t="s">
        <v>67</v>
      </c>
      <c r="D112" s="92" t="s">
        <v>257</v>
      </c>
      <c r="E112" s="92" t="s">
        <v>92</v>
      </c>
      <c r="F112" s="92"/>
      <c r="G112" s="97">
        <v>15877.899000000001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5" t="s">
        <v>98</v>
      </c>
      <c r="B113" s="21">
        <v>951</v>
      </c>
      <c r="C113" s="6" t="s">
        <v>67</v>
      </c>
      <c r="D113" s="6" t="s">
        <v>257</v>
      </c>
      <c r="E113" s="6" t="s">
        <v>93</v>
      </c>
      <c r="F113" s="6"/>
      <c r="G113" s="7">
        <f>G114+G115+G116</f>
        <v>284.8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7.25" customHeight="1" outlineLevel="6" thickBot="1">
      <c r="A114" s="87" t="s">
        <v>99</v>
      </c>
      <c r="B114" s="91">
        <v>951</v>
      </c>
      <c r="C114" s="92" t="s">
        <v>67</v>
      </c>
      <c r="D114" s="92" t="s">
        <v>257</v>
      </c>
      <c r="E114" s="92" t="s">
        <v>94</v>
      </c>
      <c r="F114" s="92"/>
      <c r="G114" s="97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16.5" outlineLevel="6" thickBot="1">
      <c r="A115" s="87" t="s">
        <v>100</v>
      </c>
      <c r="B115" s="91">
        <v>951</v>
      </c>
      <c r="C115" s="92" t="s">
        <v>67</v>
      </c>
      <c r="D115" s="92" t="s">
        <v>257</v>
      </c>
      <c r="E115" s="92" t="s">
        <v>95</v>
      </c>
      <c r="F115" s="92"/>
      <c r="G115" s="97">
        <v>22.8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87" t="s">
        <v>339</v>
      </c>
      <c r="B116" s="91">
        <v>951</v>
      </c>
      <c r="C116" s="92" t="s">
        <v>67</v>
      </c>
      <c r="D116" s="92" t="s">
        <v>257</v>
      </c>
      <c r="E116" s="92" t="s">
        <v>95</v>
      </c>
      <c r="F116" s="92"/>
      <c r="G116" s="97">
        <v>10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3" t="s">
        <v>154</v>
      </c>
      <c r="B117" s="89">
        <v>951</v>
      </c>
      <c r="C117" s="90" t="s">
        <v>67</v>
      </c>
      <c r="D117" s="90" t="s">
        <v>430</v>
      </c>
      <c r="E117" s="90" t="s">
        <v>5</v>
      </c>
      <c r="F117" s="90"/>
      <c r="G117" s="142">
        <f>G118+G121</f>
        <v>1999.9999999999998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16.5" outlineLevel="6" thickBot="1">
      <c r="A118" s="5" t="s">
        <v>108</v>
      </c>
      <c r="B118" s="21">
        <v>951</v>
      </c>
      <c r="C118" s="6" t="s">
        <v>67</v>
      </c>
      <c r="D118" s="6" t="s">
        <v>430</v>
      </c>
      <c r="E118" s="6" t="s">
        <v>107</v>
      </c>
      <c r="F118" s="6"/>
      <c r="G118" s="7">
        <f>G119+G120</f>
        <v>1982.8999999999999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87" t="s">
        <v>242</v>
      </c>
      <c r="B119" s="91">
        <v>951</v>
      </c>
      <c r="C119" s="92" t="s">
        <v>67</v>
      </c>
      <c r="D119" s="92" t="s">
        <v>430</v>
      </c>
      <c r="E119" s="92" t="s">
        <v>109</v>
      </c>
      <c r="F119" s="92"/>
      <c r="G119" s="97">
        <v>1522.965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87" t="s">
        <v>244</v>
      </c>
      <c r="B120" s="91">
        <v>951</v>
      </c>
      <c r="C120" s="92" t="s">
        <v>67</v>
      </c>
      <c r="D120" s="92" t="s">
        <v>430</v>
      </c>
      <c r="E120" s="92" t="s">
        <v>241</v>
      </c>
      <c r="F120" s="92"/>
      <c r="G120" s="97">
        <v>459.935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96</v>
      </c>
      <c r="B121" s="21">
        <v>951</v>
      </c>
      <c r="C121" s="6" t="s">
        <v>67</v>
      </c>
      <c r="D121" s="6" t="s">
        <v>430</v>
      </c>
      <c r="E121" s="6" t="s">
        <v>91</v>
      </c>
      <c r="F121" s="6"/>
      <c r="G121" s="7">
        <f>G122</f>
        <v>17.1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87" t="s">
        <v>97</v>
      </c>
      <c r="B122" s="91">
        <v>951</v>
      </c>
      <c r="C122" s="92" t="s">
        <v>67</v>
      </c>
      <c r="D122" s="92" t="s">
        <v>430</v>
      </c>
      <c r="E122" s="92" t="s">
        <v>92</v>
      </c>
      <c r="F122" s="92"/>
      <c r="G122" s="97">
        <v>17.1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113" t="s">
        <v>138</v>
      </c>
      <c r="B123" s="89">
        <v>951</v>
      </c>
      <c r="C123" s="90" t="s">
        <v>67</v>
      </c>
      <c r="D123" s="90" t="s">
        <v>258</v>
      </c>
      <c r="E123" s="90" t="s">
        <v>5</v>
      </c>
      <c r="F123" s="90"/>
      <c r="G123" s="142">
        <f>G124+G128</f>
        <v>1137.906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5" t="s">
        <v>90</v>
      </c>
      <c r="B124" s="21">
        <v>951</v>
      </c>
      <c r="C124" s="6" t="s">
        <v>67</v>
      </c>
      <c r="D124" s="6" t="s">
        <v>258</v>
      </c>
      <c r="E124" s="6" t="s">
        <v>87</v>
      </c>
      <c r="F124" s="6"/>
      <c r="G124" s="145">
        <f>G125+G126+G127</f>
        <v>1071.828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19.5" customHeight="1" outlineLevel="6" thickBot="1">
      <c r="A125" s="87" t="s">
        <v>243</v>
      </c>
      <c r="B125" s="91">
        <v>951</v>
      </c>
      <c r="C125" s="92" t="s">
        <v>67</v>
      </c>
      <c r="D125" s="92" t="s">
        <v>258</v>
      </c>
      <c r="E125" s="92" t="s">
        <v>88</v>
      </c>
      <c r="F125" s="92"/>
      <c r="G125" s="141">
        <v>825.072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1.5" customHeight="1" outlineLevel="6" thickBot="1">
      <c r="A126" s="87" t="s">
        <v>245</v>
      </c>
      <c r="B126" s="91">
        <v>951</v>
      </c>
      <c r="C126" s="92" t="s">
        <v>67</v>
      </c>
      <c r="D126" s="92" t="s">
        <v>258</v>
      </c>
      <c r="E126" s="92" t="s">
        <v>89</v>
      </c>
      <c r="F126" s="92"/>
      <c r="G126" s="141">
        <v>0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48" outlineLevel="6" thickBot="1">
      <c r="A127" s="87" t="s">
        <v>238</v>
      </c>
      <c r="B127" s="91">
        <v>951</v>
      </c>
      <c r="C127" s="92" t="s">
        <v>67</v>
      </c>
      <c r="D127" s="92" t="s">
        <v>258</v>
      </c>
      <c r="E127" s="92" t="s">
        <v>239</v>
      </c>
      <c r="F127" s="92"/>
      <c r="G127" s="141">
        <v>246.756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15" customHeight="1" outlineLevel="6" thickBot="1">
      <c r="A128" s="5" t="s">
        <v>96</v>
      </c>
      <c r="B128" s="21">
        <v>951</v>
      </c>
      <c r="C128" s="6" t="s">
        <v>67</v>
      </c>
      <c r="D128" s="6" t="s">
        <v>258</v>
      </c>
      <c r="E128" s="6" t="s">
        <v>91</v>
      </c>
      <c r="F128" s="6"/>
      <c r="G128" s="7">
        <f>G129</f>
        <v>66.078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87" t="s">
        <v>97</v>
      </c>
      <c r="B129" s="91">
        <v>951</v>
      </c>
      <c r="C129" s="92" t="s">
        <v>67</v>
      </c>
      <c r="D129" s="92" t="s">
        <v>259</v>
      </c>
      <c r="E129" s="92" t="s">
        <v>92</v>
      </c>
      <c r="F129" s="92"/>
      <c r="G129" s="141">
        <v>66.078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113" t="s">
        <v>139</v>
      </c>
      <c r="B130" s="89">
        <v>951</v>
      </c>
      <c r="C130" s="90" t="s">
        <v>67</v>
      </c>
      <c r="D130" s="90" t="s">
        <v>259</v>
      </c>
      <c r="E130" s="90" t="s">
        <v>5</v>
      </c>
      <c r="F130" s="90"/>
      <c r="G130" s="142">
        <f>G131+G135</f>
        <v>747.1569999999999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5" t="s">
        <v>90</v>
      </c>
      <c r="B131" s="21">
        <v>951</v>
      </c>
      <c r="C131" s="6" t="s">
        <v>67</v>
      </c>
      <c r="D131" s="6" t="s">
        <v>259</v>
      </c>
      <c r="E131" s="6" t="s">
        <v>87</v>
      </c>
      <c r="F131" s="6"/>
      <c r="G131" s="145">
        <f>G132+G133+G134</f>
        <v>570.314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8.75" customHeight="1" outlineLevel="6" thickBot="1">
      <c r="A132" s="87" t="s">
        <v>243</v>
      </c>
      <c r="B132" s="91">
        <v>951</v>
      </c>
      <c r="C132" s="92" t="s">
        <v>67</v>
      </c>
      <c r="D132" s="92" t="s">
        <v>259</v>
      </c>
      <c r="E132" s="92" t="s">
        <v>88</v>
      </c>
      <c r="F132" s="92"/>
      <c r="G132" s="141">
        <v>438.957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3" customHeight="1" outlineLevel="6" thickBot="1">
      <c r="A133" s="87" t="s">
        <v>245</v>
      </c>
      <c r="B133" s="91">
        <v>951</v>
      </c>
      <c r="C133" s="92" t="s">
        <v>67</v>
      </c>
      <c r="D133" s="92" t="s">
        <v>259</v>
      </c>
      <c r="E133" s="92" t="s">
        <v>89</v>
      </c>
      <c r="F133" s="92"/>
      <c r="G133" s="141">
        <v>0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7" t="s">
        <v>238</v>
      </c>
      <c r="B134" s="91">
        <v>951</v>
      </c>
      <c r="C134" s="92" t="s">
        <v>67</v>
      </c>
      <c r="D134" s="92" t="s">
        <v>259</v>
      </c>
      <c r="E134" s="92" t="s">
        <v>239</v>
      </c>
      <c r="F134" s="92"/>
      <c r="G134" s="141">
        <v>131.357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8.75" customHeight="1" outlineLevel="6" thickBot="1">
      <c r="A135" s="5" t="s">
        <v>96</v>
      </c>
      <c r="B135" s="21">
        <v>951</v>
      </c>
      <c r="C135" s="6" t="s">
        <v>67</v>
      </c>
      <c r="D135" s="6" t="s">
        <v>259</v>
      </c>
      <c r="E135" s="6" t="s">
        <v>91</v>
      </c>
      <c r="F135" s="6"/>
      <c r="G135" s="145">
        <f>G136</f>
        <v>176.843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87" t="s">
        <v>97</v>
      </c>
      <c r="B136" s="91">
        <v>951</v>
      </c>
      <c r="C136" s="92" t="s">
        <v>67</v>
      </c>
      <c r="D136" s="92" t="s">
        <v>259</v>
      </c>
      <c r="E136" s="92" t="s">
        <v>92</v>
      </c>
      <c r="F136" s="92"/>
      <c r="G136" s="141">
        <v>176.843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113" t="s">
        <v>140</v>
      </c>
      <c r="B137" s="89">
        <v>951</v>
      </c>
      <c r="C137" s="90" t="s">
        <v>67</v>
      </c>
      <c r="D137" s="90" t="s">
        <v>260</v>
      </c>
      <c r="E137" s="90" t="s">
        <v>5</v>
      </c>
      <c r="F137" s="90"/>
      <c r="G137" s="142">
        <f>G138+G141</f>
        <v>739.0169999999999</v>
      </c>
      <c r="H137" s="32">
        <f aca="true" t="shared" si="18" ref="H137:W137">H138</f>
        <v>0</v>
      </c>
      <c r="I137" s="32">
        <f t="shared" si="18"/>
        <v>0</v>
      </c>
      <c r="J137" s="32">
        <f t="shared" si="18"/>
        <v>0</v>
      </c>
      <c r="K137" s="32">
        <f t="shared" si="18"/>
        <v>0</v>
      </c>
      <c r="L137" s="32">
        <f t="shared" si="18"/>
        <v>0</v>
      </c>
      <c r="M137" s="32">
        <f t="shared" si="18"/>
        <v>0</v>
      </c>
      <c r="N137" s="32">
        <f t="shared" si="18"/>
        <v>0</v>
      </c>
      <c r="O137" s="32">
        <f t="shared" si="18"/>
        <v>0</v>
      </c>
      <c r="P137" s="32">
        <f t="shared" si="18"/>
        <v>0</v>
      </c>
      <c r="Q137" s="32">
        <f t="shared" si="18"/>
        <v>0</v>
      </c>
      <c r="R137" s="32">
        <f t="shared" si="18"/>
        <v>0</v>
      </c>
      <c r="S137" s="32">
        <f t="shared" si="18"/>
        <v>0</v>
      </c>
      <c r="T137" s="32">
        <f t="shared" si="18"/>
        <v>0</v>
      </c>
      <c r="U137" s="32">
        <f t="shared" si="18"/>
        <v>0</v>
      </c>
      <c r="V137" s="32">
        <f t="shared" si="18"/>
        <v>0</v>
      </c>
      <c r="W137" s="32">
        <f t="shared" si="18"/>
        <v>0</v>
      </c>
      <c r="X137" s="67">
        <f>X138</f>
        <v>332.248</v>
      </c>
      <c r="Y137" s="59">
        <f>X137/G132*100</f>
        <v>75.69032957670113</v>
      </c>
    </row>
    <row r="138" spans="1:25" ht="32.25" outlineLevel="6" thickBot="1">
      <c r="A138" s="5" t="s">
        <v>90</v>
      </c>
      <c r="B138" s="21">
        <v>951</v>
      </c>
      <c r="C138" s="6" t="s">
        <v>67</v>
      </c>
      <c r="D138" s="6" t="s">
        <v>260</v>
      </c>
      <c r="E138" s="6" t="s">
        <v>87</v>
      </c>
      <c r="F138" s="6"/>
      <c r="G138" s="145">
        <f>G139+G140</f>
        <v>723.002</v>
      </c>
      <c r="H138" s="2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45"/>
      <c r="X138" s="65">
        <v>332.248</v>
      </c>
      <c r="Y138" s="59" t="e">
        <f>X138/G133*100</f>
        <v>#DIV/0!</v>
      </c>
    </row>
    <row r="139" spans="1:25" ht="17.25" customHeight="1" outlineLevel="6" thickBot="1">
      <c r="A139" s="87" t="s">
        <v>243</v>
      </c>
      <c r="B139" s="91">
        <v>951</v>
      </c>
      <c r="C139" s="92" t="s">
        <v>67</v>
      </c>
      <c r="D139" s="92" t="s">
        <v>260</v>
      </c>
      <c r="E139" s="92" t="s">
        <v>88</v>
      </c>
      <c r="F139" s="114"/>
      <c r="G139" s="141">
        <v>560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48" outlineLevel="6" thickBot="1">
      <c r="A140" s="87" t="s">
        <v>238</v>
      </c>
      <c r="B140" s="91">
        <v>951</v>
      </c>
      <c r="C140" s="92" t="s">
        <v>67</v>
      </c>
      <c r="D140" s="92" t="s">
        <v>260</v>
      </c>
      <c r="E140" s="92" t="s">
        <v>239</v>
      </c>
      <c r="F140" s="114"/>
      <c r="G140" s="141">
        <v>163.002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16.5" customHeight="1" outlineLevel="6" thickBot="1">
      <c r="A141" s="5" t="s">
        <v>96</v>
      </c>
      <c r="B141" s="21">
        <v>951</v>
      </c>
      <c r="C141" s="6" t="s">
        <v>67</v>
      </c>
      <c r="D141" s="6" t="s">
        <v>260</v>
      </c>
      <c r="E141" s="6" t="s">
        <v>91</v>
      </c>
      <c r="F141" s="115"/>
      <c r="G141" s="145">
        <f>G142</f>
        <v>16.015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4.5" customHeight="1" outlineLevel="6" thickBot="1">
      <c r="A142" s="87" t="s">
        <v>97</v>
      </c>
      <c r="B142" s="91">
        <v>951</v>
      </c>
      <c r="C142" s="92" t="s">
        <v>67</v>
      </c>
      <c r="D142" s="92" t="s">
        <v>260</v>
      </c>
      <c r="E142" s="92" t="s">
        <v>92</v>
      </c>
      <c r="F142" s="114"/>
      <c r="G142" s="141">
        <v>16.015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6.5" outlineLevel="6" thickBot="1">
      <c r="A143" s="13" t="s">
        <v>141</v>
      </c>
      <c r="B143" s="19">
        <v>951</v>
      </c>
      <c r="C143" s="11" t="s">
        <v>67</v>
      </c>
      <c r="D143" s="11" t="s">
        <v>246</v>
      </c>
      <c r="E143" s="11" t="s">
        <v>5</v>
      </c>
      <c r="F143" s="11"/>
      <c r="G143" s="12">
        <f>G151+G158+G144+G165+G170+G173+G176</f>
        <v>2176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7.5" customHeight="1" outlineLevel="6" thickBot="1">
      <c r="A144" s="113" t="s">
        <v>214</v>
      </c>
      <c r="B144" s="89">
        <v>951</v>
      </c>
      <c r="C144" s="106" t="s">
        <v>67</v>
      </c>
      <c r="D144" s="106" t="s">
        <v>261</v>
      </c>
      <c r="E144" s="106" t="s">
        <v>5</v>
      </c>
      <c r="F144" s="106"/>
      <c r="G144" s="122">
        <f>G145+G148</f>
        <v>10</v>
      </c>
      <c r="H144" s="32">
        <f aca="true" t="shared" si="19" ref="H144:W144">H146</f>
        <v>0</v>
      </c>
      <c r="I144" s="32">
        <f t="shared" si="19"/>
        <v>0</v>
      </c>
      <c r="J144" s="32">
        <f t="shared" si="19"/>
        <v>0</v>
      </c>
      <c r="K144" s="32">
        <f t="shared" si="19"/>
        <v>0</v>
      </c>
      <c r="L144" s="32">
        <f t="shared" si="19"/>
        <v>0</v>
      </c>
      <c r="M144" s="32">
        <f t="shared" si="19"/>
        <v>0</v>
      </c>
      <c r="N144" s="32">
        <f t="shared" si="19"/>
        <v>0</v>
      </c>
      <c r="O144" s="32">
        <f t="shared" si="19"/>
        <v>0</v>
      </c>
      <c r="P144" s="32">
        <f t="shared" si="19"/>
        <v>0</v>
      </c>
      <c r="Q144" s="32">
        <f t="shared" si="19"/>
        <v>0</v>
      </c>
      <c r="R144" s="32">
        <f t="shared" si="19"/>
        <v>0</v>
      </c>
      <c r="S144" s="32">
        <f t="shared" si="19"/>
        <v>0</v>
      </c>
      <c r="T144" s="32">
        <f t="shared" si="19"/>
        <v>0</v>
      </c>
      <c r="U144" s="32">
        <f t="shared" si="19"/>
        <v>0</v>
      </c>
      <c r="V144" s="32">
        <f t="shared" si="19"/>
        <v>0</v>
      </c>
      <c r="W144" s="32">
        <f t="shared" si="19"/>
        <v>0</v>
      </c>
      <c r="X144" s="67">
        <f>X146</f>
        <v>330.176</v>
      </c>
      <c r="Y144" s="59">
        <f>X144/G139*100</f>
        <v>58.96</v>
      </c>
    </row>
    <row r="145" spans="1:25" ht="32.25" outlineLevel="6" thickBot="1">
      <c r="A145" s="5" t="s">
        <v>190</v>
      </c>
      <c r="B145" s="21">
        <v>951</v>
      </c>
      <c r="C145" s="6" t="s">
        <v>67</v>
      </c>
      <c r="D145" s="6" t="s">
        <v>262</v>
      </c>
      <c r="E145" s="6" t="s">
        <v>5</v>
      </c>
      <c r="F145" s="11"/>
      <c r="G145" s="7">
        <f>G146</f>
        <v>10</v>
      </c>
      <c r="H145" s="83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147"/>
      <c r="Y145" s="59"/>
    </row>
    <row r="146" spans="1:25" ht="20.25" customHeight="1" outlineLevel="6" thickBot="1">
      <c r="A146" s="87" t="s">
        <v>96</v>
      </c>
      <c r="B146" s="91">
        <v>951</v>
      </c>
      <c r="C146" s="92" t="s">
        <v>67</v>
      </c>
      <c r="D146" s="92" t="s">
        <v>262</v>
      </c>
      <c r="E146" s="92" t="s">
        <v>91</v>
      </c>
      <c r="F146" s="11"/>
      <c r="G146" s="97">
        <f>G147</f>
        <v>10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330.176</v>
      </c>
      <c r="Y146" s="59">
        <f>X146/G141*100</f>
        <v>2061.667187012176</v>
      </c>
    </row>
    <row r="147" spans="1:25" ht="32.25" outlineLevel="6" thickBot="1">
      <c r="A147" s="87" t="s">
        <v>97</v>
      </c>
      <c r="B147" s="91">
        <v>951</v>
      </c>
      <c r="C147" s="92" t="s">
        <v>67</v>
      </c>
      <c r="D147" s="92" t="s">
        <v>262</v>
      </c>
      <c r="E147" s="92" t="s">
        <v>92</v>
      </c>
      <c r="F147" s="11"/>
      <c r="G147" s="97">
        <v>10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6" customHeight="1" outlineLevel="6" thickBot="1">
      <c r="A148" s="5" t="s">
        <v>189</v>
      </c>
      <c r="B148" s="21">
        <v>951</v>
      </c>
      <c r="C148" s="6" t="s">
        <v>67</v>
      </c>
      <c r="D148" s="6" t="s">
        <v>263</v>
      </c>
      <c r="E148" s="6" t="s">
        <v>5</v>
      </c>
      <c r="F148" s="11"/>
      <c r="G148" s="7">
        <f>G149</f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18.75" customHeight="1" outlineLevel="6" thickBot="1">
      <c r="A149" s="87" t="s">
        <v>96</v>
      </c>
      <c r="B149" s="91">
        <v>951</v>
      </c>
      <c r="C149" s="92" t="s">
        <v>67</v>
      </c>
      <c r="D149" s="92" t="s">
        <v>263</v>
      </c>
      <c r="E149" s="92" t="s">
        <v>91</v>
      </c>
      <c r="F149" s="11"/>
      <c r="G149" s="97">
        <f>G150</f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87" t="s">
        <v>97</v>
      </c>
      <c r="B150" s="91">
        <v>951</v>
      </c>
      <c r="C150" s="92" t="s">
        <v>67</v>
      </c>
      <c r="D150" s="92" t="s">
        <v>263</v>
      </c>
      <c r="E150" s="92" t="s">
        <v>92</v>
      </c>
      <c r="F150" s="11"/>
      <c r="G150" s="97">
        <v>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24" customHeight="1" outlineLevel="6" thickBot="1">
      <c r="A151" s="93" t="s">
        <v>215</v>
      </c>
      <c r="B151" s="89">
        <v>951</v>
      </c>
      <c r="C151" s="90" t="s">
        <v>67</v>
      </c>
      <c r="D151" s="90" t="s">
        <v>264</v>
      </c>
      <c r="E151" s="90" t="s">
        <v>5</v>
      </c>
      <c r="F151" s="90"/>
      <c r="G151" s="16">
        <f>G152+G155</f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5" t="s">
        <v>142</v>
      </c>
      <c r="B152" s="21">
        <v>951</v>
      </c>
      <c r="C152" s="6" t="s">
        <v>67</v>
      </c>
      <c r="D152" s="6" t="s">
        <v>265</v>
      </c>
      <c r="E152" s="6" t="s">
        <v>5</v>
      </c>
      <c r="F152" s="6"/>
      <c r="G152" s="7">
        <f>G153</f>
        <v>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19.5" customHeight="1" outlineLevel="6" thickBot="1">
      <c r="A153" s="87" t="s">
        <v>96</v>
      </c>
      <c r="B153" s="91">
        <v>951</v>
      </c>
      <c r="C153" s="92" t="s">
        <v>67</v>
      </c>
      <c r="D153" s="92" t="s">
        <v>265</v>
      </c>
      <c r="E153" s="92" t="s">
        <v>91</v>
      </c>
      <c r="F153" s="92"/>
      <c r="G153" s="97">
        <f>G154</f>
        <v>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3" customHeight="1" outlineLevel="6" thickBot="1">
      <c r="A154" s="87" t="s">
        <v>97</v>
      </c>
      <c r="B154" s="91">
        <v>951</v>
      </c>
      <c r="C154" s="92" t="s">
        <v>67</v>
      </c>
      <c r="D154" s="92" t="s">
        <v>265</v>
      </c>
      <c r="E154" s="92" t="s">
        <v>92</v>
      </c>
      <c r="F154" s="92"/>
      <c r="G154" s="97">
        <v>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5" t="s">
        <v>143</v>
      </c>
      <c r="B155" s="21">
        <v>951</v>
      </c>
      <c r="C155" s="6" t="s">
        <v>67</v>
      </c>
      <c r="D155" s="6" t="s">
        <v>266</v>
      </c>
      <c r="E155" s="6" t="s">
        <v>5</v>
      </c>
      <c r="F155" s="6"/>
      <c r="G155" s="7">
        <f>G156</f>
        <v>50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7.25" customHeight="1" outlineLevel="6" thickBot="1">
      <c r="A156" s="87" t="s">
        <v>96</v>
      </c>
      <c r="B156" s="91">
        <v>951</v>
      </c>
      <c r="C156" s="92" t="s">
        <v>67</v>
      </c>
      <c r="D156" s="92" t="s">
        <v>266</v>
      </c>
      <c r="E156" s="92" t="s">
        <v>91</v>
      </c>
      <c r="F156" s="92"/>
      <c r="G156" s="97">
        <f>G157</f>
        <v>50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7" t="s">
        <v>97</v>
      </c>
      <c r="B157" s="91">
        <v>951</v>
      </c>
      <c r="C157" s="92" t="s">
        <v>67</v>
      </c>
      <c r="D157" s="92" t="s">
        <v>266</v>
      </c>
      <c r="E157" s="92" t="s">
        <v>92</v>
      </c>
      <c r="F157" s="92"/>
      <c r="G157" s="97">
        <v>50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93" t="s">
        <v>216</v>
      </c>
      <c r="B158" s="89">
        <v>951</v>
      </c>
      <c r="C158" s="90" t="s">
        <v>67</v>
      </c>
      <c r="D158" s="90" t="s">
        <v>267</v>
      </c>
      <c r="E158" s="90" t="s">
        <v>5</v>
      </c>
      <c r="F158" s="90"/>
      <c r="G158" s="16">
        <f>G159+G162</f>
        <v>10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5" t="s">
        <v>144</v>
      </c>
      <c r="B159" s="21">
        <v>951</v>
      </c>
      <c r="C159" s="6" t="s">
        <v>67</v>
      </c>
      <c r="D159" s="6" t="s">
        <v>268</v>
      </c>
      <c r="E159" s="6" t="s">
        <v>5</v>
      </c>
      <c r="F159" s="6"/>
      <c r="G159" s="7">
        <f>G160</f>
        <v>10</v>
      </c>
      <c r="H159" s="32">
        <f aca="true" t="shared" si="20" ref="H159:W159">H160</f>
        <v>0</v>
      </c>
      <c r="I159" s="32">
        <f t="shared" si="20"/>
        <v>0</v>
      </c>
      <c r="J159" s="32">
        <f t="shared" si="20"/>
        <v>0</v>
      </c>
      <c r="K159" s="32">
        <f t="shared" si="20"/>
        <v>0</v>
      </c>
      <c r="L159" s="32">
        <f t="shared" si="20"/>
        <v>0</v>
      </c>
      <c r="M159" s="32">
        <f t="shared" si="20"/>
        <v>0</v>
      </c>
      <c r="N159" s="32">
        <f t="shared" si="20"/>
        <v>0</v>
      </c>
      <c r="O159" s="32">
        <f t="shared" si="20"/>
        <v>0</v>
      </c>
      <c r="P159" s="32">
        <f t="shared" si="20"/>
        <v>0</v>
      </c>
      <c r="Q159" s="32">
        <f t="shared" si="20"/>
        <v>0</v>
      </c>
      <c r="R159" s="32">
        <f t="shared" si="20"/>
        <v>0</v>
      </c>
      <c r="S159" s="32">
        <f t="shared" si="20"/>
        <v>0</v>
      </c>
      <c r="T159" s="32">
        <f t="shared" si="20"/>
        <v>0</v>
      </c>
      <c r="U159" s="32">
        <f t="shared" si="20"/>
        <v>0</v>
      </c>
      <c r="V159" s="32">
        <f t="shared" si="20"/>
        <v>0</v>
      </c>
      <c r="W159" s="32">
        <f t="shared" si="20"/>
        <v>0</v>
      </c>
      <c r="X159" s="67">
        <f>X160</f>
        <v>409.75398</v>
      </c>
      <c r="Y159" s="59" t="e">
        <f>X159/G153*100</f>
        <v>#DIV/0!</v>
      </c>
    </row>
    <row r="160" spans="1:25" ht="19.5" customHeight="1" outlineLevel="6" thickBot="1">
      <c r="A160" s="87" t="s">
        <v>96</v>
      </c>
      <c r="B160" s="91">
        <v>951</v>
      </c>
      <c r="C160" s="92" t="s">
        <v>67</v>
      </c>
      <c r="D160" s="92" t="s">
        <v>268</v>
      </c>
      <c r="E160" s="92" t="s">
        <v>91</v>
      </c>
      <c r="F160" s="92"/>
      <c r="G160" s="97">
        <f>G161</f>
        <v>10</v>
      </c>
      <c r="H160" s="2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45"/>
      <c r="X160" s="65">
        <v>409.75398</v>
      </c>
      <c r="Y160" s="59" t="e">
        <f>X160/G154*100</f>
        <v>#DIV/0!</v>
      </c>
    </row>
    <row r="161" spans="1:25" ht="32.25" outlineLevel="6" thickBot="1">
      <c r="A161" s="87" t="s">
        <v>97</v>
      </c>
      <c r="B161" s="91">
        <v>951</v>
      </c>
      <c r="C161" s="92" t="s">
        <v>67</v>
      </c>
      <c r="D161" s="92" t="s">
        <v>268</v>
      </c>
      <c r="E161" s="92" t="s">
        <v>92</v>
      </c>
      <c r="F161" s="92"/>
      <c r="G161" s="97">
        <v>10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48" outlineLevel="6" thickBot="1">
      <c r="A162" s="5" t="s">
        <v>341</v>
      </c>
      <c r="B162" s="21">
        <v>951</v>
      </c>
      <c r="C162" s="6" t="s">
        <v>67</v>
      </c>
      <c r="D162" s="6" t="s">
        <v>342</v>
      </c>
      <c r="E162" s="6" t="s">
        <v>5</v>
      </c>
      <c r="F162" s="6"/>
      <c r="G162" s="7">
        <f>G163</f>
        <v>0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21" customHeight="1" outlineLevel="6" thickBot="1">
      <c r="A163" s="87" t="s">
        <v>96</v>
      </c>
      <c r="B163" s="91">
        <v>951</v>
      </c>
      <c r="C163" s="92" t="s">
        <v>67</v>
      </c>
      <c r="D163" s="92" t="s">
        <v>342</v>
      </c>
      <c r="E163" s="92" t="s">
        <v>91</v>
      </c>
      <c r="F163" s="92"/>
      <c r="G163" s="97">
        <f>G164</f>
        <v>0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87" t="s">
        <v>97</v>
      </c>
      <c r="B164" s="91">
        <v>951</v>
      </c>
      <c r="C164" s="92" t="s">
        <v>67</v>
      </c>
      <c r="D164" s="92" t="s">
        <v>342</v>
      </c>
      <c r="E164" s="92" t="s">
        <v>92</v>
      </c>
      <c r="F164" s="92"/>
      <c r="G164" s="97">
        <v>0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48" outlineLevel="6" thickBot="1">
      <c r="A165" s="93" t="s">
        <v>333</v>
      </c>
      <c r="B165" s="89">
        <v>951</v>
      </c>
      <c r="C165" s="90" t="s">
        <v>67</v>
      </c>
      <c r="D165" s="90" t="s">
        <v>329</v>
      </c>
      <c r="E165" s="90" t="s">
        <v>5</v>
      </c>
      <c r="F165" s="90"/>
      <c r="G165" s="142">
        <f>G166+G168</f>
        <v>0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16.5" outlineLevel="6" thickBot="1">
      <c r="A166" s="5" t="s">
        <v>116</v>
      </c>
      <c r="B166" s="21">
        <v>951</v>
      </c>
      <c r="C166" s="6" t="s">
        <v>67</v>
      </c>
      <c r="D166" s="6" t="s">
        <v>350</v>
      </c>
      <c r="E166" s="6" t="s">
        <v>115</v>
      </c>
      <c r="F166" s="6"/>
      <c r="G166" s="145">
        <f>G167</f>
        <v>0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98" t="s">
        <v>197</v>
      </c>
      <c r="B167" s="91">
        <v>951</v>
      </c>
      <c r="C167" s="92" t="s">
        <v>67</v>
      </c>
      <c r="D167" s="92" t="s">
        <v>350</v>
      </c>
      <c r="E167" s="92" t="s">
        <v>85</v>
      </c>
      <c r="F167" s="92"/>
      <c r="G167" s="141">
        <v>0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16.5" outlineLevel="6" thickBot="1">
      <c r="A168" s="5" t="s">
        <v>116</v>
      </c>
      <c r="B168" s="21">
        <v>951</v>
      </c>
      <c r="C168" s="6" t="s">
        <v>67</v>
      </c>
      <c r="D168" s="6" t="s">
        <v>332</v>
      </c>
      <c r="E168" s="6" t="s">
        <v>115</v>
      </c>
      <c r="F168" s="6"/>
      <c r="G168" s="145">
        <f>G169</f>
        <v>0</v>
      </c>
      <c r="H168" s="40">
        <f aca="true" t="shared" si="21" ref="H168:X168">H169</f>
        <v>0</v>
      </c>
      <c r="I168" s="40">
        <f t="shared" si="21"/>
        <v>0</v>
      </c>
      <c r="J168" s="40">
        <f t="shared" si="21"/>
        <v>0</v>
      </c>
      <c r="K168" s="40">
        <f t="shared" si="21"/>
        <v>0</v>
      </c>
      <c r="L168" s="40">
        <f t="shared" si="21"/>
        <v>0</v>
      </c>
      <c r="M168" s="40">
        <f t="shared" si="21"/>
        <v>0</v>
      </c>
      <c r="N168" s="40">
        <f t="shared" si="21"/>
        <v>0</v>
      </c>
      <c r="O168" s="40">
        <f t="shared" si="21"/>
        <v>0</v>
      </c>
      <c r="P168" s="40">
        <f t="shared" si="21"/>
        <v>0</v>
      </c>
      <c r="Q168" s="40">
        <f t="shared" si="21"/>
        <v>0</v>
      </c>
      <c r="R168" s="40">
        <f t="shared" si="21"/>
        <v>0</v>
      </c>
      <c r="S168" s="40">
        <f t="shared" si="21"/>
        <v>0</v>
      </c>
      <c r="T168" s="40">
        <f t="shared" si="21"/>
        <v>0</v>
      </c>
      <c r="U168" s="40">
        <f t="shared" si="21"/>
        <v>0</v>
      </c>
      <c r="V168" s="40">
        <f t="shared" si="21"/>
        <v>0</v>
      </c>
      <c r="W168" s="40">
        <f t="shared" si="21"/>
        <v>0</v>
      </c>
      <c r="X168" s="72">
        <f t="shared" si="21"/>
        <v>1027.32</v>
      </c>
      <c r="Y168" s="59">
        <f>X168/G159*100</f>
        <v>10273.2</v>
      </c>
    </row>
    <row r="169" spans="1:25" ht="48" outlineLevel="6" thickBot="1">
      <c r="A169" s="98" t="s">
        <v>197</v>
      </c>
      <c r="B169" s="91">
        <v>951</v>
      </c>
      <c r="C169" s="92" t="s">
        <v>67</v>
      </c>
      <c r="D169" s="92" t="s">
        <v>332</v>
      </c>
      <c r="E169" s="92" t="s">
        <v>85</v>
      </c>
      <c r="F169" s="92"/>
      <c r="G169" s="97">
        <v>0</v>
      </c>
      <c r="H169" s="32">
        <f aca="true" t="shared" si="22" ref="H169:X169">H181</f>
        <v>0</v>
      </c>
      <c r="I169" s="32">
        <f t="shared" si="22"/>
        <v>0</v>
      </c>
      <c r="J169" s="32">
        <f t="shared" si="22"/>
        <v>0</v>
      </c>
      <c r="K169" s="32">
        <f t="shared" si="22"/>
        <v>0</v>
      </c>
      <c r="L169" s="32">
        <f t="shared" si="22"/>
        <v>0</v>
      </c>
      <c r="M169" s="32">
        <f t="shared" si="22"/>
        <v>0</v>
      </c>
      <c r="N169" s="32">
        <f t="shared" si="22"/>
        <v>0</v>
      </c>
      <c r="O169" s="32">
        <f t="shared" si="22"/>
        <v>0</v>
      </c>
      <c r="P169" s="32">
        <f t="shared" si="22"/>
        <v>0</v>
      </c>
      <c r="Q169" s="32">
        <f t="shared" si="22"/>
        <v>0</v>
      </c>
      <c r="R169" s="32">
        <f t="shared" si="22"/>
        <v>0</v>
      </c>
      <c r="S169" s="32">
        <f t="shared" si="22"/>
        <v>0</v>
      </c>
      <c r="T169" s="32">
        <f t="shared" si="22"/>
        <v>0</v>
      </c>
      <c r="U169" s="32">
        <f t="shared" si="22"/>
        <v>0</v>
      </c>
      <c r="V169" s="32">
        <f t="shared" si="22"/>
        <v>0</v>
      </c>
      <c r="W169" s="32">
        <f t="shared" si="22"/>
        <v>0</v>
      </c>
      <c r="X169" s="67">
        <f t="shared" si="22"/>
        <v>1027.32</v>
      </c>
      <c r="Y169" s="59">
        <f>X169/G160*100</f>
        <v>10273.2</v>
      </c>
    </row>
    <row r="170" spans="1:25" ht="32.25" outlineLevel="6" thickBot="1">
      <c r="A170" s="93" t="s">
        <v>396</v>
      </c>
      <c r="B170" s="89">
        <v>951</v>
      </c>
      <c r="C170" s="90" t="s">
        <v>67</v>
      </c>
      <c r="D170" s="90" t="s">
        <v>345</v>
      </c>
      <c r="E170" s="90" t="s">
        <v>5</v>
      </c>
      <c r="F170" s="90"/>
      <c r="G170" s="142">
        <f>G171</f>
        <v>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21" customHeight="1" outlineLevel="6" thickBot="1">
      <c r="A171" s="5" t="s">
        <v>96</v>
      </c>
      <c r="B171" s="21">
        <v>951</v>
      </c>
      <c r="C171" s="6" t="s">
        <v>67</v>
      </c>
      <c r="D171" s="6" t="s">
        <v>346</v>
      </c>
      <c r="E171" s="6" t="s">
        <v>91</v>
      </c>
      <c r="F171" s="6"/>
      <c r="G171" s="145">
        <f>G172</f>
        <v>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8" t="s">
        <v>97</v>
      </c>
      <c r="B172" s="91">
        <v>951</v>
      </c>
      <c r="C172" s="92" t="s">
        <v>67</v>
      </c>
      <c r="D172" s="92" t="s">
        <v>346</v>
      </c>
      <c r="E172" s="92" t="s">
        <v>92</v>
      </c>
      <c r="F172" s="92"/>
      <c r="G172" s="141">
        <v>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32.25" outlineLevel="6" thickBot="1">
      <c r="A173" s="93" t="s">
        <v>397</v>
      </c>
      <c r="B173" s="89">
        <v>951</v>
      </c>
      <c r="C173" s="90" t="s">
        <v>67</v>
      </c>
      <c r="D173" s="90" t="s">
        <v>369</v>
      </c>
      <c r="E173" s="90" t="s">
        <v>5</v>
      </c>
      <c r="F173" s="90"/>
      <c r="G173" s="142">
        <f>G174</f>
        <v>10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32.25" outlineLevel="6" thickBot="1">
      <c r="A174" s="5" t="s">
        <v>96</v>
      </c>
      <c r="B174" s="21">
        <v>951</v>
      </c>
      <c r="C174" s="6" t="s">
        <v>67</v>
      </c>
      <c r="D174" s="6" t="s">
        <v>370</v>
      </c>
      <c r="E174" s="6" t="s">
        <v>91</v>
      </c>
      <c r="F174" s="6"/>
      <c r="G174" s="145">
        <f>G175</f>
        <v>10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32.25" outlineLevel="6" thickBot="1">
      <c r="A175" s="98" t="s">
        <v>97</v>
      </c>
      <c r="B175" s="91">
        <v>951</v>
      </c>
      <c r="C175" s="92" t="s">
        <v>67</v>
      </c>
      <c r="D175" s="92" t="s">
        <v>370</v>
      </c>
      <c r="E175" s="92" t="s">
        <v>92</v>
      </c>
      <c r="F175" s="92"/>
      <c r="G175" s="141">
        <v>10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7"/>
      <c r="Y175" s="59"/>
    </row>
    <row r="176" spans="1:25" ht="48" outlineLevel="6" thickBot="1">
      <c r="A176" s="93" t="s">
        <v>398</v>
      </c>
      <c r="B176" s="89">
        <v>951</v>
      </c>
      <c r="C176" s="90" t="s">
        <v>67</v>
      </c>
      <c r="D176" s="90" t="s">
        <v>371</v>
      </c>
      <c r="E176" s="90" t="s">
        <v>5</v>
      </c>
      <c r="F176" s="90"/>
      <c r="G176" s="142">
        <f>G177+G179</f>
        <v>2096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15" customHeight="1" outlineLevel="6" thickBot="1">
      <c r="A177" s="5" t="s">
        <v>96</v>
      </c>
      <c r="B177" s="21">
        <v>951</v>
      </c>
      <c r="C177" s="6" t="s">
        <v>67</v>
      </c>
      <c r="D177" s="6" t="s">
        <v>372</v>
      </c>
      <c r="E177" s="6" t="s">
        <v>91</v>
      </c>
      <c r="F177" s="6"/>
      <c r="G177" s="145">
        <f>G178</f>
        <v>2096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32.25" outlineLevel="6" thickBot="1">
      <c r="A178" s="98" t="s">
        <v>97</v>
      </c>
      <c r="B178" s="91">
        <v>951</v>
      </c>
      <c r="C178" s="92" t="s">
        <v>67</v>
      </c>
      <c r="D178" s="92" t="s">
        <v>372</v>
      </c>
      <c r="E178" s="92" t="s">
        <v>92</v>
      </c>
      <c r="F178" s="92"/>
      <c r="G178" s="141">
        <v>2096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7"/>
      <c r="Y178" s="59"/>
    </row>
    <row r="179" spans="1:25" ht="16.5" outlineLevel="6" thickBot="1">
      <c r="A179" s="5" t="s">
        <v>98</v>
      </c>
      <c r="B179" s="21">
        <v>951</v>
      </c>
      <c r="C179" s="6" t="s">
        <v>67</v>
      </c>
      <c r="D179" s="6" t="s">
        <v>372</v>
      </c>
      <c r="E179" s="6" t="s">
        <v>93</v>
      </c>
      <c r="F179" s="6"/>
      <c r="G179" s="145">
        <f>G180</f>
        <v>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7"/>
      <c r="Y179" s="59"/>
    </row>
    <row r="180" spans="1:25" ht="16.5" outlineLevel="6" thickBot="1">
      <c r="A180" s="95" t="s">
        <v>339</v>
      </c>
      <c r="B180" s="91">
        <v>951</v>
      </c>
      <c r="C180" s="92" t="s">
        <v>67</v>
      </c>
      <c r="D180" s="92" t="s">
        <v>372</v>
      </c>
      <c r="E180" s="92" t="s">
        <v>340</v>
      </c>
      <c r="F180" s="114"/>
      <c r="G180" s="141">
        <v>0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7"/>
      <c r="Y180" s="59"/>
    </row>
    <row r="181" spans="1:25" ht="16.5" outlineLevel="6" thickBot="1">
      <c r="A181" s="116" t="s">
        <v>145</v>
      </c>
      <c r="B181" s="130">
        <v>951</v>
      </c>
      <c r="C181" s="39" t="s">
        <v>146</v>
      </c>
      <c r="D181" s="39" t="s">
        <v>246</v>
      </c>
      <c r="E181" s="39" t="s">
        <v>5</v>
      </c>
      <c r="F181" s="117"/>
      <c r="G181" s="118">
        <f>G182</f>
        <v>1943.634</v>
      </c>
      <c r="H181" s="34">
        <f aca="true" t="shared" si="23" ref="H181:X181">H187</f>
        <v>0</v>
      </c>
      <c r="I181" s="34">
        <f t="shared" si="23"/>
        <v>0</v>
      </c>
      <c r="J181" s="34">
        <f t="shared" si="23"/>
        <v>0</v>
      </c>
      <c r="K181" s="34">
        <f t="shared" si="23"/>
        <v>0</v>
      </c>
      <c r="L181" s="34">
        <f t="shared" si="23"/>
        <v>0</v>
      </c>
      <c r="M181" s="34">
        <f t="shared" si="23"/>
        <v>0</v>
      </c>
      <c r="N181" s="34">
        <f t="shared" si="23"/>
        <v>0</v>
      </c>
      <c r="O181" s="34">
        <f t="shared" si="23"/>
        <v>0</v>
      </c>
      <c r="P181" s="34">
        <f t="shared" si="23"/>
        <v>0</v>
      </c>
      <c r="Q181" s="34">
        <f t="shared" si="23"/>
        <v>0</v>
      </c>
      <c r="R181" s="34">
        <f t="shared" si="23"/>
        <v>0</v>
      </c>
      <c r="S181" s="34">
        <f t="shared" si="23"/>
        <v>0</v>
      </c>
      <c r="T181" s="34">
        <f t="shared" si="23"/>
        <v>0</v>
      </c>
      <c r="U181" s="34">
        <f t="shared" si="23"/>
        <v>0</v>
      </c>
      <c r="V181" s="34">
        <f t="shared" si="23"/>
        <v>0</v>
      </c>
      <c r="W181" s="34">
        <f t="shared" si="23"/>
        <v>0</v>
      </c>
      <c r="X181" s="68">
        <f t="shared" si="23"/>
        <v>1027.32</v>
      </c>
      <c r="Y181" s="59">
        <f>X181/G161*100</f>
        <v>10273.2</v>
      </c>
    </row>
    <row r="182" spans="1:25" ht="16.5" outlineLevel="6" thickBot="1">
      <c r="A182" s="30" t="s">
        <v>78</v>
      </c>
      <c r="B182" s="19">
        <v>951</v>
      </c>
      <c r="C182" s="9" t="s">
        <v>79</v>
      </c>
      <c r="D182" s="9" t="s">
        <v>246</v>
      </c>
      <c r="E182" s="9" t="s">
        <v>5</v>
      </c>
      <c r="F182" s="119" t="s">
        <v>5</v>
      </c>
      <c r="G182" s="31">
        <f>G183</f>
        <v>1943.634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1" t="s">
        <v>131</v>
      </c>
      <c r="B183" s="19">
        <v>951</v>
      </c>
      <c r="C183" s="11" t="s">
        <v>79</v>
      </c>
      <c r="D183" s="11" t="s">
        <v>247</v>
      </c>
      <c r="E183" s="11" t="s">
        <v>5</v>
      </c>
      <c r="F183" s="120"/>
      <c r="G183" s="32">
        <f>G184</f>
        <v>1943.634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11" t="s">
        <v>132</v>
      </c>
      <c r="B184" s="19">
        <v>951</v>
      </c>
      <c r="C184" s="11" t="s">
        <v>79</v>
      </c>
      <c r="D184" s="11" t="s">
        <v>248</v>
      </c>
      <c r="E184" s="11" t="s">
        <v>5</v>
      </c>
      <c r="F184" s="120"/>
      <c r="G184" s="32">
        <f>G185</f>
        <v>1943.634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32.25" outlineLevel="6" thickBot="1">
      <c r="A185" s="88" t="s">
        <v>38</v>
      </c>
      <c r="B185" s="89">
        <v>951</v>
      </c>
      <c r="C185" s="90" t="s">
        <v>79</v>
      </c>
      <c r="D185" s="90" t="s">
        <v>269</v>
      </c>
      <c r="E185" s="90" t="s">
        <v>5</v>
      </c>
      <c r="F185" s="121" t="s">
        <v>5</v>
      </c>
      <c r="G185" s="35">
        <f>G186</f>
        <v>1943.634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16.5" outlineLevel="6" thickBot="1">
      <c r="A186" s="33" t="s">
        <v>112</v>
      </c>
      <c r="B186" s="132">
        <v>951</v>
      </c>
      <c r="C186" s="6" t="s">
        <v>79</v>
      </c>
      <c r="D186" s="6" t="s">
        <v>269</v>
      </c>
      <c r="E186" s="6" t="s">
        <v>111</v>
      </c>
      <c r="F186" s="115" t="s">
        <v>147</v>
      </c>
      <c r="G186" s="176">
        <v>1943.634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6" thickBot="1">
      <c r="A187" s="107" t="s">
        <v>52</v>
      </c>
      <c r="B187" s="18">
        <v>951</v>
      </c>
      <c r="C187" s="14" t="s">
        <v>51</v>
      </c>
      <c r="D187" s="14" t="s">
        <v>246</v>
      </c>
      <c r="E187" s="14" t="s">
        <v>5</v>
      </c>
      <c r="F187" s="14"/>
      <c r="G187" s="15">
        <f aca="true" t="shared" si="24" ref="G187:G192">G188</f>
        <v>250</v>
      </c>
      <c r="H187" s="2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45"/>
      <c r="X187" s="65">
        <v>1027.32</v>
      </c>
      <c r="Y187" s="59">
        <f aca="true" t="shared" si="25" ref="Y187:Y192">X187/G181*100</f>
        <v>52.85563022667847</v>
      </c>
    </row>
    <row r="188" spans="1:25" ht="18" customHeight="1" outlineLevel="6" thickBot="1">
      <c r="A188" s="8" t="s">
        <v>31</v>
      </c>
      <c r="B188" s="19">
        <v>951</v>
      </c>
      <c r="C188" s="9" t="s">
        <v>10</v>
      </c>
      <c r="D188" s="9" t="s">
        <v>246</v>
      </c>
      <c r="E188" s="9" t="s">
        <v>5</v>
      </c>
      <c r="F188" s="9"/>
      <c r="G188" s="10">
        <f t="shared" si="24"/>
        <v>250</v>
      </c>
      <c r="H188" s="29" t="e">
        <f>H189+#REF!</f>
        <v>#REF!</v>
      </c>
      <c r="I188" s="29" t="e">
        <f>I189+#REF!</f>
        <v>#REF!</v>
      </c>
      <c r="J188" s="29" t="e">
        <f>J189+#REF!</f>
        <v>#REF!</v>
      </c>
      <c r="K188" s="29" t="e">
        <f>K189+#REF!</f>
        <v>#REF!</v>
      </c>
      <c r="L188" s="29" t="e">
        <f>L189+#REF!</f>
        <v>#REF!</v>
      </c>
      <c r="M188" s="29" t="e">
        <f>M189+#REF!</f>
        <v>#REF!</v>
      </c>
      <c r="N188" s="29" t="e">
        <f>N189+#REF!</f>
        <v>#REF!</v>
      </c>
      <c r="O188" s="29" t="e">
        <f>O189+#REF!</f>
        <v>#REF!</v>
      </c>
      <c r="P188" s="29" t="e">
        <f>P189+#REF!</f>
        <v>#REF!</v>
      </c>
      <c r="Q188" s="29" t="e">
        <f>Q189+#REF!</f>
        <v>#REF!</v>
      </c>
      <c r="R188" s="29" t="e">
        <f>R189+#REF!</f>
        <v>#REF!</v>
      </c>
      <c r="S188" s="29" t="e">
        <f>S189+#REF!</f>
        <v>#REF!</v>
      </c>
      <c r="T188" s="29" t="e">
        <f>T189+#REF!</f>
        <v>#REF!</v>
      </c>
      <c r="U188" s="29" t="e">
        <f>U189+#REF!</f>
        <v>#REF!</v>
      </c>
      <c r="V188" s="29" t="e">
        <f>V189+#REF!</f>
        <v>#REF!</v>
      </c>
      <c r="W188" s="29" t="e">
        <f>W189+#REF!</f>
        <v>#REF!</v>
      </c>
      <c r="X188" s="73" t="e">
        <f>X189+#REF!</f>
        <v>#REF!</v>
      </c>
      <c r="Y188" s="59" t="e">
        <f t="shared" si="25"/>
        <v>#REF!</v>
      </c>
    </row>
    <row r="189" spans="1:25" ht="34.5" customHeight="1" outlineLevel="3" thickBot="1">
      <c r="A189" s="111" t="s">
        <v>131</v>
      </c>
      <c r="B189" s="19">
        <v>951</v>
      </c>
      <c r="C189" s="9" t="s">
        <v>10</v>
      </c>
      <c r="D189" s="9" t="s">
        <v>247</v>
      </c>
      <c r="E189" s="9" t="s">
        <v>5</v>
      </c>
      <c r="F189" s="9"/>
      <c r="G189" s="10">
        <f t="shared" si="24"/>
        <v>250</v>
      </c>
      <c r="H189" s="31">
        <f aca="true" t="shared" si="26" ref="H189:X191">H190</f>
        <v>0</v>
      </c>
      <c r="I189" s="31">
        <f t="shared" si="26"/>
        <v>0</v>
      </c>
      <c r="J189" s="31">
        <f t="shared" si="26"/>
        <v>0</v>
      </c>
      <c r="K189" s="31">
        <f t="shared" si="26"/>
        <v>0</v>
      </c>
      <c r="L189" s="31">
        <f t="shared" si="26"/>
        <v>0</v>
      </c>
      <c r="M189" s="31">
        <f t="shared" si="26"/>
        <v>0</v>
      </c>
      <c r="N189" s="31">
        <f t="shared" si="26"/>
        <v>0</v>
      </c>
      <c r="O189" s="31">
        <f t="shared" si="26"/>
        <v>0</v>
      </c>
      <c r="P189" s="31">
        <f t="shared" si="26"/>
        <v>0</v>
      </c>
      <c r="Q189" s="31">
        <f t="shared" si="26"/>
        <v>0</v>
      </c>
      <c r="R189" s="31">
        <f t="shared" si="26"/>
        <v>0</v>
      </c>
      <c r="S189" s="31">
        <f t="shared" si="26"/>
        <v>0</v>
      </c>
      <c r="T189" s="31">
        <f t="shared" si="26"/>
        <v>0</v>
      </c>
      <c r="U189" s="31">
        <f t="shared" si="26"/>
        <v>0</v>
      </c>
      <c r="V189" s="31">
        <f t="shared" si="26"/>
        <v>0</v>
      </c>
      <c r="W189" s="31">
        <f t="shared" si="26"/>
        <v>0</v>
      </c>
      <c r="X189" s="66">
        <f t="shared" si="26"/>
        <v>67.348</v>
      </c>
      <c r="Y189" s="59">
        <f t="shared" si="25"/>
        <v>3.465055663772089</v>
      </c>
    </row>
    <row r="190" spans="1:25" ht="18.75" customHeight="1" outlineLevel="3" thickBot="1">
      <c r="A190" s="111" t="s">
        <v>132</v>
      </c>
      <c r="B190" s="19">
        <v>951</v>
      </c>
      <c r="C190" s="11" t="s">
        <v>10</v>
      </c>
      <c r="D190" s="11" t="s">
        <v>248</v>
      </c>
      <c r="E190" s="11" t="s">
        <v>5</v>
      </c>
      <c r="F190" s="11"/>
      <c r="G190" s="12">
        <f t="shared" si="24"/>
        <v>250</v>
      </c>
      <c r="H190" s="32">
        <f t="shared" si="26"/>
        <v>0</v>
      </c>
      <c r="I190" s="32">
        <f t="shared" si="26"/>
        <v>0</v>
      </c>
      <c r="J190" s="32">
        <f t="shared" si="26"/>
        <v>0</v>
      </c>
      <c r="K190" s="32">
        <f t="shared" si="26"/>
        <v>0</v>
      </c>
      <c r="L190" s="32">
        <f t="shared" si="26"/>
        <v>0</v>
      </c>
      <c r="M190" s="32">
        <f t="shared" si="26"/>
        <v>0</v>
      </c>
      <c r="N190" s="32">
        <f t="shared" si="26"/>
        <v>0</v>
      </c>
      <c r="O190" s="32">
        <f t="shared" si="26"/>
        <v>0</v>
      </c>
      <c r="P190" s="32">
        <f t="shared" si="26"/>
        <v>0</v>
      </c>
      <c r="Q190" s="32">
        <f t="shared" si="26"/>
        <v>0</v>
      </c>
      <c r="R190" s="32">
        <f t="shared" si="26"/>
        <v>0</v>
      </c>
      <c r="S190" s="32">
        <f t="shared" si="26"/>
        <v>0</v>
      </c>
      <c r="T190" s="32">
        <f t="shared" si="26"/>
        <v>0</v>
      </c>
      <c r="U190" s="32">
        <f t="shared" si="26"/>
        <v>0</v>
      </c>
      <c r="V190" s="32">
        <f t="shared" si="26"/>
        <v>0</v>
      </c>
      <c r="W190" s="32">
        <f t="shared" si="26"/>
        <v>0</v>
      </c>
      <c r="X190" s="67">
        <f t="shared" si="26"/>
        <v>67.348</v>
      </c>
      <c r="Y190" s="59">
        <f t="shared" si="25"/>
        <v>3.465055663772089</v>
      </c>
    </row>
    <row r="191" spans="1:25" ht="33.75" customHeight="1" outlineLevel="4" thickBot="1">
      <c r="A191" s="93" t="s">
        <v>148</v>
      </c>
      <c r="B191" s="89">
        <v>951</v>
      </c>
      <c r="C191" s="90" t="s">
        <v>10</v>
      </c>
      <c r="D191" s="90" t="s">
        <v>270</v>
      </c>
      <c r="E191" s="90" t="s">
        <v>5</v>
      </c>
      <c r="F191" s="90"/>
      <c r="G191" s="16">
        <f t="shared" si="24"/>
        <v>250</v>
      </c>
      <c r="H191" s="34">
        <f t="shared" si="26"/>
        <v>0</v>
      </c>
      <c r="I191" s="34">
        <f t="shared" si="26"/>
        <v>0</v>
      </c>
      <c r="J191" s="34">
        <f t="shared" si="26"/>
        <v>0</v>
      </c>
      <c r="K191" s="34">
        <f t="shared" si="26"/>
        <v>0</v>
      </c>
      <c r="L191" s="34">
        <f t="shared" si="26"/>
        <v>0</v>
      </c>
      <c r="M191" s="34">
        <f t="shared" si="26"/>
        <v>0</v>
      </c>
      <c r="N191" s="34">
        <f t="shared" si="26"/>
        <v>0</v>
      </c>
      <c r="O191" s="34">
        <f t="shared" si="26"/>
        <v>0</v>
      </c>
      <c r="P191" s="34">
        <f t="shared" si="26"/>
        <v>0</v>
      </c>
      <c r="Q191" s="34">
        <f t="shared" si="26"/>
        <v>0</v>
      </c>
      <c r="R191" s="34">
        <f t="shared" si="26"/>
        <v>0</v>
      </c>
      <c r="S191" s="34">
        <f t="shared" si="26"/>
        <v>0</v>
      </c>
      <c r="T191" s="34">
        <f t="shared" si="26"/>
        <v>0</v>
      </c>
      <c r="U191" s="34">
        <f t="shared" si="26"/>
        <v>0</v>
      </c>
      <c r="V191" s="34">
        <f t="shared" si="26"/>
        <v>0</v>
      </c>
      <c r="W191" s="34">
        <f t="shared" si="26"/>
        <v>0</v>
      </c>
      <c r="X191" s="68">
        <f t="shared" si="26"/>
        <v>67.348</v>
      </c>
      <c r="Y191" s="59">
        <f t="shared" si="25"/>
        <v>3.465055663772089</v>
      </c>
    </row>
    <row r="192" spans="1:25" ht="17.25" customHeight="1" outlineLevel="5" thickBot="1">
      <c r="A192" s="5" t="s">
        <v>96</v>
      </c>
      <c r="B192" s="21">
        <v>951</v>
      </c>
      <c r="C192" s="6" t="s">
        <v>10</v>
      </c>
      <c r="D192" s="6" t="s">
        <v>270</v>
      </c>
      <c r="E192" s="6" t="s">
        <v>91</v>
      </c>
      <c r="F192" s="6"/>
      <c r="G192" s="7">
        <f t="shared" si="24"/>
        <v>250</v>
      </c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4"/>
      <c r="X192" s="65">
        <v>67.348</v>
      </c>
      <c r="Y192" s="59">
        <f t="shared" si="25"/>
        <v>3.465055663772089</v>
      </c>
    </row>
    <row r="193" spans="1:25" ht="32.25" outlineLevel="5" thickBot="1">
      <c r="A193" s="87" t="s">
        <v>97</v>
      </c>
      <c r="B193" s="91">
        <v>951</v>
      </c>
      <c r="C193" s="92" t="s">
        <v>10</v>
      </c>
      <c r="D193" s="92" t="s">
        <v>270</v>
      </c>
      <c r="E193" s="92" t="s">
        <v>92</v>
      </c>
      <c r="F193" s="92"/>
      <c r="G193" s="97">
        <v>250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9.5" outlineLevel="6" thickBot="1">
      <c r="A194" s="107" t="s">
        <v>50</v>
      </c>
      <c r="B194" s="18">
        <v>951</v>
      </c>
      <c r="C194" s="14" t="s">
        <v>49</v>
      </c>
      <c r="D194" s="14" t="s">
        <v>246</v>
      </c>
      <c r="E194" s="14" t="s">
        <v>5</v>
      </c>
      <c r="F194" s="14"/>
      <c r="G194" s="139">
        <f>G206+G229+G195+G201</f>
        <v>48259.542</v>
      </c>
      <c r="H194" s="29" t="e">
        <f aca="true" t="shared" si="27" ref="H194:X194">H195+H200</f>
        <v>#REF!</v>
      </c>
      <c r="I194" s="29" t="e">
        <f t="shared" si="27"/>
        <v>#REF!</v>
      </c>
      <c r="J194" s="29" t="e">
        <f t="shared" si="27"/>
        <v>#REF!</v>
      </c>
      <c r="K194" s="29" t="e">
        <f t="shared" si="27"/>
        <v>#REF!</v>
      </c>
      <c r="L194" s="29" t="e">
        <f t="shared" si="27"/>
        <v>#REF!</v>
      </c>
      <c r="M194" s="29" t="e">
        <f t="shared" si="27"/>
        <v>#REF!</v>
      </c>
      <c r="N194" s="29" t="e">
        <f t="shared" si="27"/>
        <v>#REF!</v>
      </c>
      <c r="O194" s="29" t="e">
        <f t="shared" si="27"/>
        <v>#REF!</v>
      </c>
      <c r="P194" s="29" t="e">
        <f t="shared" si="27"/>
        <v>#REF!</v>
      </c>
      <c r="Q194" s="29" t="e">
        <f t="shared" si="27"/>
        <v>#REF!</v>
      </c>
      <c r="R194" s="29" t="e">
        <f t="shared" si="27"/>
        <v>#REF!</v>
      </c>
      <c r="S194" s="29" t="e">
        <f t="shared" si="27"/>
        <v>#REF!</v>
      </c>
      <c r="T194" s="29" t="e">
        <f t="shared" si="27"/>
        <v>#REF!</v>
      </c>
      <c r="U194" s="29" t="e">
        <f t="shared" si="27"/>
        <v>#REF!</v>
      </c>
      <c r="V194" s="29" t="e">
        <f t="shared" si="27"/>
        <v>#REF!</v>
      </c>
      <c r="W194" s="29" t="e">
        <f t="shared" si="27"/>
        <v>#REF!</v>
      </c>
      <c r="X194" s="73" t="e">
        <f t="shared" si="27"/>
        <v>#REF!</v>
      </c>
      <c r="Y194" s="59" t="e">
        <f>X194/G188*100</f>
        <v>#REF!</v>
      </c>
    </row>
    <row r="195" spans="1:25" ht="16.5" outlineLevel="6" thickBot="1">
      <c r="A195" s="80" t="s">
        <v>201</v>
      </c>
      <c r="B195" s="19">
        <v>951</v>
      </c>
      <c r="C195" s="9" t="s">
        <v>203</v>
      </c>
      <c r="D195" s="9" t="s">
        <v>246</v>
      </c>
      <c r="E195" s="9" t="s">
        <v>5</v>
      </c>
      <c r="F195" s="9"/>
      <c r="G195" s="140">
        <f>G196</f>
        <v>499.319</v>
      </c>
      <c r="H195" s="31">
        <f aca="true" t="shared" si="28" ref="H195:X196">H196</f>
        <v>0</v>
      </c>
      <c r="I195" s="31">
        <f t="shared" si="28"/>
        <v>0</v>
      </c>
      <c r="J195" s="31">
        <f t="shared" si="28"/>
        <v>0</v>
      </c>
      <c r="K195" s="31">
        <f t="shared" si="28"/>
        <v>0</v>
      </c>
      <c r="L195" s="31">
        <f t="shared" si="28"/>
        <v>0</v>
      </c>
      <c r="M195" s="31">
        <f t="shared" si="28"/>
        <v>0</v>
      </c>
      <c r="N195" s="31">
        <f t="shared" si="28"/>
        <v>0</v>
      </c>
      <c r="O195" s="31">
        <f t="shared" si="28"/>
        <v>0</v>
      </c>
      <c r="P195" s="31">
        <f t="shared" si="28"/>
        <v>0</v>
      </c>
      <c r="Q195" s="31">
        <f t="shared" si="28"/>
        <v>0</v>
      </c>
      <c r="R195" s="31">
        <f t="shared" si="28"/>
        <v>0</v>
      </c>
      <c r="S195" s="31">
        <f t="shared" si="28"/>
        <v>0</v>
      </c>
      <c r="T195" s="31">
        <f t="shared" si="28"/>
        <v>0</v>
      </c>
      <c r="U195" s="31">
        <f t="shared" si="28"/>
        <v>0</v>
      </c>
      <c r="V195" s="31">
        <f t="shared" si="28"/>
        <v>0</v>
      </c>
      <c r="W195" s="31">
        <f t="shared" si="28"/>
        <v>0</v>
      </c>
      <c r="X195" s="66">
        <f t="shared" si="28"/>
        <v>0</v>
      </c>
      <c r="Y195" s="59">
        <f>X195/G189*100</f>
        <v>0</v>
      </c>
    </row>
    <row r="196" spans="1:25" ht="32.25" outlineLevel="6" thickBot="1">
      <c r="A196" s="111" t="s">
        <v>131</v>
      </c>
      <c r="B196" s="19">
        <v>951</v>
      </c>
      <c r="C196" s="9" t="s">
        <v>203</v>
      </c>
      <c r="D196" s="9" t="s">
        <v>247</v>
      </c>
      <c r="E196" s="9" t="s">
        <v>5</v>
      </c>
      <c r="F196" s="9"/>
      <c r="G196" s="140">
        <f>G197</f>
        <v>499.319</v>
      </c>
      <c r="H196" s="32">
        <f t="shared" si="28"/>
        <v>0</v>
      </c>
      <c r="I196" s="32">
        <f t="shared" si="28"/>
        <v>0</v>
      </c>
      <c r="J196" s="32">
        <f t="shared" si="28"/>
        <v>0</v>
      </c>
      <c r="K196" s="32">
        <f t="shared" si="28"/>
        <v>0</v>
      </c>
      <c r="L196" s="32">
        <f t="shared" si="28"/>
        <v>0</v>
      </c>
      <c r="M196" s="32">
        <f t="shared" si="28"/>
        <v>0</v>
      </c>
      <c r="N196" s="32">
        <f t="shared" si="28"/>
        <v>0</v>
      </c>
      <c r="O196" s="32">
        <f t="shared" si="28"/>
        <v>0</v>
      </c>
      <c r="P196" s="32">
        <f t="shared" si="28"/>
        <v>0</v>
      </c>
      <c r="Q196" s="32">
        <f t="shared" si="28"/>
        <v>0</v>
      </c>
      <c r="R196" s="32">
        <f t="shared" si="28"/>
        <v>0</v>
      </c>
      <c r="S196" s="32">
        <f t="shared" si="28"/>
        <v>0</v>
      </c>
      <c r="T196" s="32">
        <f t="shared" si="28"/>
        <v>0</v>
      </c>
      <c r="U196" s="32">
        <f t="shared" si="28"/>
        <v>0</v>
      </c>
      <c r="V196" s="32">
        <f t="shared" si="28"/>
        <v>0</v>
      </c>
      <c r="W196" s="32">
        <f t="shared" si="28"/>
        <v>0</v>
      </c>
      <c r="X196" s="67">
        <f t="shared" si="28"/>
        <v>0</v>
      </c>
      <c r="Y196" s="59">
        <f>X196/G190*100</f>
        <v>0</v>
      </c>
    </row>
    <row r="197" spans="1:25" ht="32.25" outlineLevel="6" thickBot="1">
      <c r="A197" s="111" t="s">
        <v>132</v>
      </c>
      <c r="B197" s="19">
        <v>951</v>
      </c>
      <c r="C197" s="9" t="s">
        <v>203</v>
      </c>
      <c r="D197" s="9" t="s">
        <v>248</v>
      </c>
      <c r="E197" s="9" t="s">
        <v>5</v>
      </c>
      <c r="F197" s="9"/>
      <c r="G197" s="140">
        <f>G198</f>
        <v>499.319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4"/>
      <c r="X197" s="65">
        <v>0</v>
      </c>
      <c r="Y197" s="59">
        <f>X197/G191*100</f>
        <v>0</v>
      </c>
    </row>
    <row r="198" spans="1:25" ht="48" outlineLevel="6" thickBot="1">
      <c r="A198" s="113" t="s">
        <v>202</v>
      </c>
      <c r="B198" s="89">
        <v>951</v>
      </c>
      <c r="C198" s="90" t="s">
        <v>203</v>
      </c>
      <c r="D198" s="90" t="s">
        <v>271</v>
      </c>
      <c r="E198" s="90" t="s">
        <v>5</v>
      </c>
      <c r="F198" s="90"/>
      <c r="G198" s="142">
        <f>G199</f>
        <v>499.319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18.75" customHeight="1" outlineLevel="6" thickBot="1">
      <c r="A199" s="5" t="s">
        <v>96</v>
      </c>
      <c r="B199" s="21">
        <v>951</v>
      </c>
      <c r="C199" s="6" t="s">
        <v>203</v>
      </c>
      <c r="D199" s="6" t="s">
        <v>271</v>
      </c>
      <c r="E199" s="6" t="s">
        <v>91</v>
      </c>
      <c r="F199" s="6"/>
      <c r="G199" s="145">
        <f>G200</f>
        <v>499.319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32.25" outlineLevel="3" thickBot="1">
      <c r="A200" s="87" t="s">
        <v>97</v>
      </c>
      <c r="B200" s="91">
        <v>951</v>
      </c>
      <c r="C200" s="92" t="s">
        <v>203</v>
      </c>
      <c r="D200" s="92" t="s">
        <v>271</v>
      </c>
      <c r="E200" s="92" t="s">
        <v>92</v>
      </c>
      <c r="F200" s="92"/>
      <c r="G200" s="141">
        <v>499.319</v>
      </c>
      <c r="H200" s="31" t="e">
        <f>H219+H222+H239+#REF!</f>
        <v>#REF!</v>
      </c>
      <c r="I200" s="31" t="e">
        <f>I219+I222+I239+#REF!</f>
        <v>#REF!</v>
      </c>
      <c r="J200" s="31" t="e">
        <f>J219+J222+J239+#REF!</f>
        <v>#REF!</v>
      </c>
      <c r="K200" s="31" t="e">
        <f>K219+K222+K239+#REF!</f>
        <v>#REF!</v>
      </c>
      <c r="L200" s="31" t="e">
        <f>L219+L222+L239+#REF!</f>
        <v>#REF!</v>
      </c>
      <c r="M200" s="31" t="e">
        <f>M219+M222+M239+#REF!</f>
        <v>#REF!</v>
      </c>
      <c r="N200" s="31" t="e">
        <f>N219+N222+N239+#REF!</f>
        <v>#REF!</v>
      </c>
      <c r="O200" s="31" t="e">
        <f>O219+O222+O239+#REF!</f>
        <v>#REF!</v>
      </c>
      <c r="P200" s="31" t="e">
        <f>P219+P222+P239+#REF!</f>
        <v>#REF!</v>
      </c>
      <c r="Q200" s="31" t="e">
        <f>Q219+Q222+Q239+#REF!</f>
        <v>#REF!</v>
      </c>
      <c r="R200" s="31" t="e">
        <f>R219+R222+R239+#REF!</f>
        <v>#REF!</v>
      </c>
      <c r="S200" s="31" t="e">
        <f>S219+S222+S239+#REF!</f>
        <v>#REF!</v>
      </c>
      <c r="T200" s="31" t="e">
        <f>T219+T222+T239+#REF!</f>
        <v>#REF!</v>
      </c>
      <c r="U200" s="31" t="e">
        <f>U219+U222+U239+#REF!</f>
        <v>#REF!</v>
      </c>
      <c r="V200" s="31" t="e">
        <f>V219+V222+V239+#REF!</f>
        <v>#REF!</v>
      </c>
      <c r="W200" s="31" t="e">
        <f>W219+W222+W239+#REF!</f>
        <v>#REF!</v>
      </c>
      <c r="X200" s="66" t="e">
        <f>X219+X222+X239+#REF!</f>
        <v>#REF!</v>
      </c>
      <c r="Y200" s="59" t="e">
        <f>X200/G194*100</f>
        <v>#REF!</v>
      </c>
    </row>
    <row r="201" spans="1:25" ht="16.5" outlineLevel="3" thickBot="1">
      <c r="A201" s="111" t="s">
        <v>405</v>
      </c>
      <c r="B201" s="19">
        <v>951</v>
      </c>
      <c r="C201" s="9" t="s">
        <v>407</v>
      </c>
      <c r="D201" s="9" t="s">
        <v>246</v>
      </c>
      <c r="E201" s="9" t="s">
        <v>5</v>
      </c>
      <c r="F201" s="9"/>
      <c r="G201" s="140">
        <f>G202</f>
        <v>3.223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2.25" outlineLevel="3" thickBot="1">
      <c r="A202" s="111" t="s">
        <v>131</v>
      </c>
      <c r="B202" s="19">
        <v>951</v>
      </c>
      <c r="C202" s="9" t="s">
        <v>407</v>
      </c>
      <c r="D202" s="9" t="s">
        <v>248</v>
      </c>
      <c r="E202" s="9" t="s">
        <v>5</v>
      </c>
      <c r="F202" s="9"/>
      <c r="G202" s="140">
        <f>G203</f>
        <v>3.223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79.5" outlineLevel="3" thickBot="1">
      <c r="A203" s="93" t="s">
        <v>406</v>
      </c>
      <c r="B203" s="89">
        <v>951</v>
      </c>
      <c r="C203" s="90" t="s">
        <v>407</v>
      </c>
      <c r="D203" s="90" t="s">
        <v>408</v>
      </c>
      <c r="E203" s="90" t="s">
        <v>5</v>
      </c>
      <c r="F203" s="90"/>
      <c r="G203" s="142">
        <f>G204</f>
        <v>3.223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2.25" outlineLevel="3" thickBot="1">
      <c r="A204" s="5" t="s">
        <v>96</v>
      </c>
      <c r="B204" s="21">
        <v>951</v>
      </c>
      <c r="C204" s="6" t="s">
        <v>407</v>
      </c>
      <c r="D204" s="6" t="s">
        <v>408</v>
      </c>
      <c r="E204" s="6" t="s">
        <v>91</v>
      </c>
      <c r="F204" s="6"/>
      <c r="G204" s="145">
        <f>G205</f>
        <v>3.223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32.25" outlineLevel="3" thickBot="1">
      <c r="A205" s="87" t="s">
        <v>97</v>
      </c>
      <c r="B205" s="91">
        <v>951</v>
      </c>
      <c r="C205" s="92" t="s">
        <v>407</v>
      </c>
      <c r="D205" s="92" t="s">
        <v>408</v>
      </c>
      <c r="E205" s="92" t="s">
        <v>92</v>
      </c>
      <c r="F205" s="92"/>
      <c r="G205" s="141">
        <v>3.223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16.5" outlineLevel="3" thickBot="1">
      <c r="A206" s="111" t="s">
        <v>149</v>
      </c>
      <c r="B206" s="19">
        <v>951</v>
      </c>
      <c r="C206" s="9" t="s">
        <v>55</v>
      </c>
      <c r="D206" s="9" t="s">
        <v>246</v>
      </c>
      <c r="E206" s="9" t="s">
        <v>5</v>
      </c>
      <c r="F206" s="9"/>
      <c r="G206" s="10">
        <f>G214+G207</f>
        <v>40700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32.25" outlineLevel="3" thickBot="1">
      <c r="A207" s="8" t="s">
        <v>399</v>
      </c>
      <c r="B207" s="19">
        <v>951</v>
      </c>
      <c r="C207" s="11" t="s">
        <v>55</v>
      </c>
      <c r="D207" s="9" t="s">
        <v>276</v>
      </c>
      <c r="E207" s="9" t="s">
        <v>5</v>
      </c>
      <c r="F207" s="9"/>
      <c r="G207" s="140">
        <f>G208+G211</f>
        <v>10000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111" outlineLevel="3" thickBot="1">
      <c r="A208" s="93" t="s">
        <v>384</v>
      </c>
      <c r="B208" s="89">
        <v>951</v>
      </c>
      <c r="C208" s="90" t="s">
        <v>55</v>
      </c>
      <c r="D208" s="90" t="s">
        <v>386</v>
      </c>
      <c r="E208" s="90" t="s">
        <v>5</v>
      </c>
      <c r="F208" s="90"/>
      <c r="G208" s="142">
        <f>G209</f>
        <v>2000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32.25" customHeight="1" outlineLevel="3" thickBot="1">
      <c r="A209" s="5" t="s">
        <v>359</v>
      </c>
      <c r="B209" s="21">
        <v>951</v>
      </c>
      <c r="C209" s="6" t="s">
        <v>55</v>
      </c>
      <c r="D209" s="6" t="s">
        <v>386</v>
      </c>
      <c r="E209" s="6" t="s">
        <v>379</v>
      </c>
      <c r="F209" s="6"/>
      <c r="G209" s="145">
        <f>G210</f>
        <v>2000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6"/>
      <c r="Y209" s="59"/>
    </row>
    <row r="210" spans="1:25" ht="35.25" customHeight="1" outlineLevel="3" thickBot="1">
      <c r="A210" s="87" t="s">
        <v>359</v>
      </c>
      <c r="B210" s="91">
        <v>951</v>
      </c>
      <c r="C210" s="92" t="s">
        <v>55</v>
      </c>
      <c r="D210" s="92" t="s">
        <v>386</v>
      </c>
      <c r="E210" s="92" t="s">
        <v>361</v>
      </c>
      <c r="F210" s="92"/>
      <c r="G210" s="141">
        <v>2000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110.25" customHeight="1" outlineLevel="3" thickBot="1">
      <c r="A211" s="93" t="s">
        <v>385</v>
      </c>
      <c r="B211" s="89">
        <v>951</v>
      </c>
      <c r="C211" s="90" t="s">
        <v>55</v>
      </c>
      <c r="D211" s="90" t="s">
        <v>387</v>
      </c>
      <c r="E211" s="90" t="s">
        <v>5</v>
      </c>
      <c r="F211" s="90"/>
      <c r="G211" s="142">
        <f>G212</f>
        <v>8000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6"/>
      <c r="Y211" s="59"/>
    </row>
    <row r="212" spans="1:25" ht="35.25" customHeight="1" outlineLevel="3" thickBot="1">
      <c r="A212" s="5" t="s">
        <v>359</v>
      </c>
      <c r="B212" s="21">
        <v>951</v>
      </c>
      <c r="C212" s="6" t="s">
        <v>55</v>
      </c>
      <c r="D212" s="6" t="s">
        <v>387</v>
      </c>
      <c r="E212" s="6" t="s">
        <v>379</v>
      </c>
      <c r="F212" s="6"/>
      <c r="G212" s="145">
        <f>G213</f>
        <v>8000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6"/>
      <c r="Y212" s="59"/>
    </row>
    <row r="213" spans="1:25" ht="35.25" customHeight="1" outlineLevel="3" thickBot="1">
      <c r="A213" s="87" t="s">
        <v>359</v>
      </c>
      <c r="B213" s="91">
        <v>951</v>
      </c>
      <c r="C213" s="92" t="s">
        <v>55</v>
      </c>
      <c r="D213" s="92" t="s">
        <v>387</v>
      </c>
      <c r="E213" s="92" t="s">
        <v>361</v>
      </c>
      <c r="F213" s="92"/>
      <c r="G213" s="141">
        <v>8000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6"/>
      <c r="Y213" s="59"/>
    </row>
    <row r="214" spans="1:25" ht="32.25" outlineLevel="3" thickBot="1">
      <c r="A214" s="8" t="s">
        <v>217</v>
      </c>
      <c r="B214" s="19">
        <v>951</v>
      </c>
      <c r="C214" s="11" t="s">
        <v>55</v>
      </c>
      <c r="D214" s="11" t="s">
        <v>272</v>
      </c>
      <c r="E214" s="11" t="s">
        <v>5</v>
      </c>
      <c r="F214" s="11"/>
      <c r="G214" s="12">
        <f>G215+G218+G221+G223+G226</f>
        <v>30700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6"/>
      <c r="Y214" s="59"/>
    </row>
    <row r="215" spans="1:25" ht="47.25" customHeight="1" outlineLevel="3" thickBot="1">
      <c r="A215" s="93" t="s">
        <v>150</v>
      </c>
      <c r="B215" s="89">
        <v>951</v>
      </c>
      <c r="C215" s="90" t="s">
        <v>55</v>
      </c>
      <c r="D215" s="90" t="s">
        <v>273</v>
      </c>
      <c r="E215" s="90" t="s">
        <v>5</v>
      </c>
      <c r="F215" s="90"/>
      <c r="G215" s="16">
        <f>G216</f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</row>
    <row r="216" spans="1:25" ht="19.5" customHeight="1" outlineLevel="3" thickBot="1">
      <c r="A216" s="5" t="s">
        <v>96</v>
      </c>
      <c r="B216" s="21">
        <v>951</v>
      </c>
      <c r="C216" s="6" t="s">
        <v>55</v>
      </c>
      <c r="D216" s="6" t="s">
        <v>273</v>
      </c>
      <c r="E216" s="6" t="s">
        <v>91</v>
      </c>
      <c r="F216" s="6"/>
      <c r="G216" s="7">
        <f>G217</f>
        <v>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6"/>
      <c r="Y216" s="59"/>
    </row>
    <row r="217" spans="1:25" ht="32.25" outlineLevel="3" thickBot="1">
      <c r="A217" s="87" t="s">
        <v>97</v>
      </c>
      <c r="B217" s="91">
        <v>951</v>
      </c>
      <c r="C217" s="92" t="s">
        <v>55</v>
      </c>
      <c r="D217" s="92" t="s">
        <v>273</v>
      </c>
      <c r="E217" s="92" t="s">
        <v>92</v>
      </c>
      <c r="F217" s="92"/>
      <c r="G217" s="97">
        <v>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6"/>
      <c r="Y217" s="59"/>
    </row>
    <row r="218" spans="1:25" ht="63.75" outlineLevel="3" thickBot="1">
      <c r="A218" s="93" t="s">
        <v>208</v>
      </c>
      <c r="B218" s="89">
        <v>951</v>
      </c>
      <c r="C218" s="90" t="s">
        <v>55</v>
      </c>
      <c r="D218" s="90" t="s">
        <v>274</v>
      </c>
      <c r="E218" s="90" t="s">
        <v>5</v>
      </c>
      <c r="F218" s="90"/>
      <c r="G218" s="142">
        <f>G219</f>
        <v>6755.66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6"/>
      <c r="Y218" s="59"/>
    </row>
    <row r="219" spans="1:25" ht="18.75" customHeight="1" outlineLevel="4" thickBot="1">
      <c r="A219" s="5" t="s">
        <v>96</v>
      </c>
      <c r="B219" s="21">
        <v>951</v>
      </c>
      <c r="C219" s="6" t="s">
        <v>55</v>
      </c>
      <c r="D219" s="6" t="s">
        <v>274</v>
      </c>
      <c r="E219" s="6" t="s">
        <v>91</v>
      </c>
      <c r="F219" s="6"/>
      <c r="G219" s="145">
        <f>G220</f>
        <v>6755.66</v>
      </c>
      <c r="H219" s="32">
        <f aca="true" t="shared" si="29" ref="H219:X219">H220</f>
        <v>0</v>
      </c>
      <c r="I219" s="32">
        <f t="shared" si="29"/>
        <v>0</v>
      </c>
      <c r="J219" s="32">
        <f t="shared" si="29"/>
        <v>0</v>
      </c>
      <c r="K219" s="32">
        <f t="shared" si="29"/>
        <v>0</v>
      </c>
      <c r="L219" s="32">
        <f t="shared" si="29"/>
        <v>0</v>
      </c>
      <c r="M219" s="32">
        <f t="shared" si="29"/>
        <v>0</v>
      </c>
      <c r="N219" s="32">
        <f t="shared" si="29"/>
        <v>0</v>
      </c>
      <c r="O219" s="32">
        <f t="shared" si="29"/>
        <v>0</v>
      </c>
      <c r="P219" s="32">
        <f t="shared" si="29"/>
        <v>0</v>
      </c>
      <c r="Q219" s="32">
        <f t="shared" si="29"/>
        <v>0</v>
      </c>
      <c r="R219" s="32">
        <f t="shared" si="29"/>
        <v>0</v>
      </c>
      <c r="S219" s="32">
        <f t="shared" si="29"/>
        <v>0</v>
      </c>
      <c r="T219" s="32">
        <f t="shared" si="29"/>
        <v>0</v>
      </c>
      <c r="U219" s="32">
        <f t="shared" si="29"/>
        <v>0</v>
      </c>
      <c r="V219" s="32">
        <f t="shared" si="29"/>
        <v>0</v>
      </c>
      <c r="W219" s="32">
        <f t="shared" si="29"/>
        <v>0</v>
      </c>
      <c r="X219" s="67">
        <f t="shared" si="29"/>
        <v>2675.999</v>
      </c>
      <c r="Y219" s="59">
        <f>X219/G206*100</f>
        <v>6.574936117936117</v>
      </c>
    </row>
    <row r="220" spans="1:25" ht="32.25" outlineLevel="5" thickBot="1">
      <c r="A220" s="87" t="s">
        <v>97</v>
      </c>
      <c r="B220" s="91">
        <v>951</v>
      </c>
      <c r="C220" s="92" t="s">
        <v>55</v>
      </c>
      <c r="D220" s="92" t="s">
        <v>274</v>
      </c>
      <c r="E220" s="92" t="s">
        <v>92</v>
      </c>
      <c r="F220" s="92"/>
      <c r="G220" s="97">
        <v>6755.66</v>
      </c>
      <c r="H220" s="26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44"/>
      <c r="X220" s="65">
        <v>2675.999</v>
      </c>
      <c r="Y220" s="59">
        <f>X220/G214*100</f>
        <v>8.716609120521172</v>
      </c>
    </row>
    <row r="221" spans="1:25" ht="63.75" outlineLevel="5" thickBot="1">
      <c r="A221" s="93" t="s">
        <v>209</v>
      </c>
      <c r="B221" s="89">
        <v>951</v>
      </c>
      <c r="C221" s="90" t="s">
        <v>55</v>
      </c>
      <c r="D221" s="90" t="s">
        <v>275</v>
      </c>
      <c r="E221" s="90" t="s">
        <v>5</v>
      </c>
      <c r="F221" s="90"/>
      <c r="G221" s="142">
        <f>G222</f>
        <v>6944.34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19.5" customHeight="1" outlineLevel="6" thickBot="1">
      <c r="A222" s="87" t="s">
        <v>114</v>
      </c>
      <c r="B222" s="91">
        <v>951</v>
      </c>
      <c r="C222" s="92" t="s">
        <v>55</v>
      </c>
      <c r="D222" s="92" t="s">
        <v>275</v>
      </c>
      <c r="E222" s="92" t="s">
        <v>113</v>
      </c>
      <c r="F222" s="92"/>
      <c r="G222" s="141">
        <v>6944.34</v>
      </c>
      <c r="H222" s="32" t="e">
        <f>#REF!</f>
        <v>#REF!</v>
      </c>
      <c r="I222" s="32" t="e">
        <f>#REF!</f>
        <v>#REF!</v>
      </c>
      <c r="J222" s="32" t="e">
        <f>#REF!</f>
        <v>#REF!</v>
      </c>
      <c r="K222" s="32" t="e">
        <f>#REF!</f>
        <v>#REF!</v>
      </c>
      <c r="L222" s="32" t="e">
        <f>#REF!</f>
        <v>#REF!</v>
      </c>
      <c r="M222" s="32" t="e">
        <f>#REF!</f>
        <v>#REF!</v>
      </c>
      <c r="N222" s="32" t="e">
        <f>#REF!</f>
        <v>#REF!</v>
      </c>
      <c r="O222" s="32" t="e">
        <f>#REF!</f>
        <v>#REF!</v>
      </c>
      <c r="P222" s="32" t="e">
        <f>#REF!</f>
        <v>#REF!</v>
      </c>
      <c r="Q222" s="32" t="e">
        <f>#REF!</f>
        <v>#REF!</v>
      </c>
      <c r="R222" s="32" t="e">
        <f>#REF!</f>
        <v>#REF!</v>
      </c>
      <c r="S222" s="32" t="e">
        <f>#REF!</f>
        <v>#REF!</v>
      </c>
      <c r="T222" s="32" t="e">
        <f>#REF!</f>
        <v>#REF!</v>
      </c>
      <c r="U222" s="32" t="e">
        <f>#REF!</f>
        <v>#REF!</v>
      </c>
      <c r="V222" s="32" t="e">
        <f>#REF!</f>
        <v>#REF!</v>
      </c>
      <c r="W222" s="32" t="e">
        <f>#REF!</f>
        <v>#REF!</v>
      </c>
      <c r="X222" s="67" t="e">
        <f>#REF!</f>
        <v>#REF!</v>
      </c>
      <c r="Y222" s="59" t="e">
        <f>X222/G216*100</f>
        <v>#REF!</v>
      </c>
    </row>
    <row r="223" spans="1:25" ht="62.25" customHeight="1" outlineLevel="4" thickBot="1">
      <c r="A223" s="144" t="s">
        <v>355</v>
      </c>
      <c r="B223" s="89">
        <v>951</v>
      </c>
      <c r="C223" s="90" t="s">
        <v>55</v>
      </c>
      <c r="D223" s="90" t="s">
        <v>356</v>
      </c>
      <c r="E223" s="90" t="s">
        <v>5</v>
      </c>
      <c r="F223" s="90"/>
      <c r="G223" s="142">
        <f>G224+G225</f>
        <v>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20.25" customHeight="1" outlineLevel="4" thickBot="1">
      <c r="A224" s="167" t="s">
        <v>96</v>
      </c>
      <c r="B224" s="168">
        <v>951</v>
      </c>
      <c r="C224" s="169" t="s">
        <v>55</v>
      </c>
      <c r="D224" s="169" t="s">
        <v>356</v>
      </c>
      <c r="E224" s="169" t="s">
        <v>92</v>
      </c>
      <c r="F224" s="169"/>
      <c r="G224" s="170">
        <v>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16.5" outlineLevel="4" thickBot="1">
      <c r="A225" s="87" t="s">
        <v>114</v>
      </c>
      <c r="B225" s="91">
        <v>951</v>
      </c>
      <c r="C225" s="92" t="s">
        <v>55</v>
      </c>
      <c r="D225" s="160" t="s">
        <v>356</v>
      </c>
      <c r="E225" s="92" t="s">
        <v>113</v>
      </c>
      <c r="F225" s="92"/>
      <c r="G225" s="141">
        <v>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50.25" customHeight="1" outlineLevel="4" thickBot="1">
      <c r="A226" s="144" t="s">
        <v>389</v>
      </c>
      <c r="B226" s="89">
        <v>951</v>
      </c>
      <c r="C226" s="90" t="s">
        <v>55</v>
      </c>
      <c r="D226" s="90" t="s">
        <v>388</v>
      </c>
      <c r="E226" s="90" t="s">
        <v>5</v>
      </c>
      <c r="F226" s="90"/>
      <c r="G226" s="142">
        <f>G227+G228</f>
        <v>17000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32.25" outlineLevel="4" thickBot="1">
      <c r="A227" s="167" t="s">
        <v>96</v>
      </c>
      <c r="B227" s="168">
        <v>951</v>
      </c>
      <c r="C227" s="169" t="s">
        <v>55</v>
      </c>
      <c r="D227" s="169" t="s">
        <v>388</v>
      </c>
      <c r="E227" s="169" t="s">
        <v>92</v>
      </c>
      <c r="F227" s="169"/>
      <c r="G227" s="170">
        <v>17000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16.5" outlineLevel="4" thickBot="1">
      <c r="A228" s="87" t="s">
        <v>114</v>
      </c>
      <c r="B228" s="91">
        <v>951</v>
      </c>
      <c r="C228" s="92" t="s">
        <v>55</v>
      </c>
      <c r="D228" s="160" t="s">
        <v>388</v>
      </c>
      <c r="E228" s="92" t="s">
        <v>113</v>
      </c>
      <c r="F228" s="92"/>
      <c r="G228" s="141">
        <v>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16.5" outlineLevel="4" thickBot="1">
      <c r="A229" s="8" t="s">
        <v>32</v>
      </c>
      <c r="B229" s="19">
        <v>951</v>
      </c>
      <c r="C229" s="9" t="s">
        <v>11</v>
      </c>
      <c r="D229" s="9" t="s">
        <v>246</v>
      </c>
      <c r="E229" s="9" t="s">
        <v>5</v>
      </c>
      <c r="F229" s="9"/>
      <c r="G229" s="140">
        <f>G230+G237</f>
        <v>7057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2"/>
      <c r="Y229" s="59"/>
    </row>
    <row r="230" spans="1:25" ht="32.25" outlineLevel="4" thickBot="1">
      <c r="A230" s="111" t="s">
        <v>131</v>
      </c>
      <c r="B230" s="19">
        <v>951</v>
      </c>
      <c r="C230" s="9" t="s">
        <v>11</v>
      </c>
      <c r="D230" s="9" t="s">
        <v>247</v>
      </c>
      <c r="E230" s="9" t="s">
        <v>5</v>
      </c>
      <c r="F230" s="9"/>
      <c r="G230" s="140">
        <f>G231</f>
        <v>6757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82"/>
      <c r="Y230" s="59"/>
    </row>
    <row r="231" spans="1:25" ht="32.25" outlineLevel="4" thickBot="1">
      <c r="A231" s="111" t="s">
        <v>132</v>
      </c>
      <c r="B231" s="19">
        <v>951</v>
      </c>
      <c r="C231" s="9" t="s">
        <v>11</v>
      </c>
      <c r="D231" s="9" t="s">
        <v>248</v>
      </c>
      <c r="E231" s="9" t="s">
        <v>5</v>
      </c>
      <c r="F231" s="9"/>
      <c r="G231" s="140">
        <f>G232</f>
        <v>6757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82"/>
      <c r="Y231" s="59"/>
    </row>
    <row r="232" spans="1:25" ht="48" outlineLevel="4" thickBot="1">
      <c r="A232" s="113" t="s">
        <v>390</v>
      </c>
      <c r="B232" s="89">
        <v>951</v>
      </c>
      <c r="C232" s="90" t="s">
        <v>11</v>
      </c>
      <c r="D232" s="90" t="s">
        <v>391</v>
      </c>
      <c r="E232" s="90" t="s">
        <v>5</v>
      </c>
      <c r="F232" s="90"/>
      <c r="G232" s="142">
        <f>G233+G235</f>
        <v>6757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2"/>
      <c r="Y232" s="59"/>
    </row>
    <row r="233" spans="1:25" ht="32.25" outlineLevel="4" thickBot="1">
      <c r="A233" s="5" t="s">
        <v>96</v>
      </c>
      <c r="B233" s="21">
        <v>951</v>
      </c>
      <c r="C233" s="6" t="s">
        <v>11</v>
      </c>
      <c r="D233" s="6" t="s">
        <v>391</v>
      </c>
      <c r="E233" s="6" t="s">
        <v>91</v>
      </c>
      <c r="F233" s="6"/>
      <c r="G233" s="145">
        <f>G234</f>
        <v>6700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2"/>
      <c r="Y233" s="59"/>
    </row>
    <row r="234" spans="1:25" ht="32.25" outlineLevel="4" thickBot="1">
      <c r="A234" s="87" t="s">
        <v>97</v>
      </c>
      <c r="B234" s="91">
        <v>951</v>
      </c>
      <c r="C234" s="92" t="s">
        <v>11</v>
      </c>
      <c r="D234" s="92" t="s">
        <v>391</v>
      </c>
      <c r="E234" s="92" t="s">
        <v>92</v>
      </c>
      <c r="F234" s="92"/>
      <c r="G234" s="141">
        <v>6700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2"/>
      <c r="Y234" s="59"/>
    </row>
    <row r="235" spans="1:25" ht="16.5" outlineLevel="4" thickBot="1">
      <c r="A235" s="5" t="s">
        <v>358</v>
      </c>
      <c r="B235" s="21">
        <v>951</v>
      </c>
      <c r="C235" s="6" t="s">
        <v>11</v>
      </c>
      <c r="D235" s="6" t="s">
        <v>391</v>
      </c>
      <c r="E235" s="6" t="s">
        <v>360</v>
      </c>
      <c r="F235" s="92"/>
      <c r="G235" s="145">
        <f>G236</f>
        <v>57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2"/>
      <c r="Y235" s="59"/>
    </row>
    <row r="236" spans="1:25" ht="48" outlineLevel="4" thickBot="1">
      <c r="A236" s="87" t="s">
        <v>359</v>
      </c>
      <c r="B236" s="91">
        <v>951</v>
      </c>
      <c r="C236" s="92" t="s">
        <v>11</v>
      </c>
      <c r="D236" s="92" t="s">
        <v>391</v>
      </c>
      <c r="E236" s="92" t="s">
        <v>361</v>
      </c>
      <c r="F236" s="92"/>
      <c r="G236" s="141">
        <v>57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2"/>
      <c r="Y236" s="59"/>
    </row>
    <row r="237" spans="1:25" ht="16.5" outlineLevel="5" thickBot="1">
      <c r="A237" s="13" t="s">
        <v>141</v>
      </c>
      <c r="B237" s="19">
        <v>951</v>
      </c>
      <c r="C237" s="9" t="s">
        <v>11</v>
      </c>
      <c r="D237" s="9" t="s">
        <v>246</v>
      </c>
      <c r="E237" s="9" t="s">
        <v>5</v>
      </c>
      <c r="F237" s="9"/>
      <c r="G237" s="140">
        <f>G238+G244</f>
        <v>300</v>
      </c>
      <c r="H237" s="2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44"/>
      <c r="X237" s="65">
        <v>110.26701</v>
      </c>
      <c r="Y237" s="59">
        <f>X237/G229*100</f>
        <v>1.5625196259033585</v>
      </c>
    </row>
    <row r="238" spans="1:25" ht="32.25" outlineLevel="5" thickBot="1">
      <c r="A238" s="93" t="s">
        <v>218</v>
      </c>
      <c r="B238" s="89">
        <v>951</v>
      </c>
      <c r="C238" s="90" t="s">
        <v>11</v>
      </c>
      <c r="D238" s="90" t="s">
        <v>277</v>
      </c>
      <c r="E238" s="90" t="s">
        <v>5</v>
      </c>
      <c r="F238" s="90"/>
      <c r="G238" s="142">
        <f>G239+G242</f>
        <v>100</v>
      </c>
      <c r="H238" s="2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44"/>
      <c r="X238" s="65"/>
      <c r="Y238" s="59"/>
    </row>
    <row r="239" spans="1:25" ht="48" outlineLevel="5" thickBot="1">
      <c r="A239" s="5" t="s">
        <v>151</v>
      </c>
      <c r="B239" s="21">
        <v>951</v>
      </c>
      <c r="C239" s="6" t="s">
        <v>11</v>
      </c>
      <c r="D239" s="6" t="s">
        <v>278</v>
      </c>
      <c r="E239" s="6" t="s">
        <v>5</v>
      </c>
      <c r="F239" s="6"/>
      <c r="G239" s="145">
        <f>G240</f>
        <v>50</v>
      </c>
      <c r="H239" s="31">
        <f aca="true" t="shared" si="30" ref="H239:X239">H240</f>
        <v>0</v>
      </c>
      <c r="I239" s="31">
        <f t="shared" si="30"/>
        <v>0</v>
      </c>
      <c r="J239" s="31">
        <f t="shared" si="30"/>
        <v>0</v>
      </c>
      <c r="K239" s="31">
        <f t="shared" si="30"/>
        <v>0</v>
      </c>
      <c r="L239" s="31">
        <f t="shared" si="30"/>
        <v>0</v>
      </c>
      <c r="M239" s="31">
        <f t="shared" si="30"/>
        <v>0</v>
      </c>
      <c r="N239" s="31">
        <f t="shared" si="30"/>
        <v>0</v>
      </c>
      <c r="O239" s="31">
        <f t="shared" si="30"/>
        <v>0</v>
      </c>
      <c r="P239" s="31">
        <f t="shared" si="30"/>
        <v>0</v>
      </c>
      <c r="Q239" s="31">
        <f t="shared" si="30"/>
        <v>0</v>
      </c>
      <c r="R239" s="31">
        <f t="shared" si="30"/>
        <v>0</v>
      </c>
      <c r="S239" s="31">
        <f t="shared" si="30"/>
        <v>0</v>
      </c>
      <c r="T239" s="31">
        <f t="shared" si="30"/>
        <v>0</v>
      </c>
      <c r="U239" s="31">
        <f t="shared" si="30"/>
        <v>0</v>
      </c>
      <c r="V239" s="31">
        <f t="shared" si="30"/>
        <v>0</v>
      </c>
      <c r="W239" s="31">
        <f t="shared" si="30"/>
        <v>0</v>
      </c>
      <c r="X239" s="66">
        <f t="shared" si="30"/>
        <v>2639.87191</v>
      </c>
      <c r="Y239" s="59" t="e">
        <f>X239/#REF!*100</f>
        <v>#REF!</v>
      </c>
    </row>
    <row r="240" spans="1:25" ht="18.75" customHeight="1" outlineLevel="5" thickBot="1">
      <c r="A240" s="87" t="s">
        <v>96</v>
      </c>
      <c r="B240" s="91">
        <v>951</v>
      </c>
      <c r="C240" s="92" t="s">
        <v>11</v>
      </c>
      <c r="D240" s="92" t="s">
        <v>278</v>
      </c>
      <c r="E240" s="92" t="s">
        <v>91</v>
      </c>
      <c r="F240" s="92"/>
      <c r="G240" s="141">
        <f>G241</f>
        <v>50</v>
      </c>
      <c r="H240" s="2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44"/>
      <c r="X240" s="65">
        <v>2639.87191</v>
      </c>
      <c r="Y240" s="59" t="e">
        <f>X240/#REF!*100</f>
        <v>#REF!</v>
      </c>
    </row>
    <row r="241" spans="1:25" ht="32.25" outlineLevel="5" thickBot="1">
      <c r="A241" s="87" t="s">
        <v>97</v>
      </c>
      <c r="B241" s="91">
        <v>951</v>
      </c>
      <c r="C241" s="92" t="s">
        <v>11</v>
      </c>
      <c r="D241" s="92" t="s">
        <v>278</v>
      </c>
      <c r="E241" s="92" t="s">
        <v>92</v>
      </c>
      <c r="F241" s="92"/>
      <c r="G241" s="141">
        <v>50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5" t="s">
        <v>152</v>
      </c>
      <c r="B242" s="21">
        <v>951</v>
      </c>
      <c r="C242" s="6" t="s">
        <v>11</v>
      </c>
      <c r="D242" s="6" t="s">
        <v>373</v>
      </c>
      <c r="E242" s="6" t="s">
        <v>5</v>
      </c>
      <c r="F242" s="6"/>
      <c r="G242" s="145">
        <f>G243</f>
        <v>50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97.5" customHeight="1" outlineLevel="5" thickBot="1">
      <c r="A243" s="154" t="s">
        <v>357</v>
      </c>
      <c r="B243" s="91">
        <v>951</v>
      </c>
      <c r="C243" s="92" t="s">
        <v>11</v>
      </c>
      <c r="D243" s="160" t="s">
        <v>373</v>
      </c>
      <c r="E243" s="160" t="s">
        <v>349</v>
      </c>
      <c r="F243" s="160"/>
      <c r="G243" s="161">
        <v>50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48" outlineLevel="6" thickBot="1">
      <c r="A244" s="93" t="s">
        <v>398</v>
      </c>
      <c r="B244" s="89">
        <v>951</v>
      </c>
      <c r="C244" s="90" t="s">
        <v>11</v>
      </c>
      <c r="D244" s="90" t="s">
        <v>371</v>
      </c>
      <c r="E244" s="90" t="s">
        <v>5</v>
      </c>
      <c r="F244" s="92"/>
      <c r="G244" s="142">
        <f>G245</f>
        <v>200</v>
      </c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73"/>
      <c r="Y244" s="59"/>
    </row>
    <row r="245" spans="1:25" ht="32.25" outlineLevel="6" thickBot="1">
      <c r="A245" s="5" t="s">
        <v>96</v>
      </c>
      <c r="B245" s="21">
        <v>951</v>
      </c>
      <c r="C245" s="6" t="s">
        <v>11</v>
      </c>
      <c r="D245" s="6" t="s">
        <v>372</v>
      </c>
      <c r="E245" s="6" t="s">
        <v>91</v>
      </c>
      <c r="F245" s="92"/>
      <c r="G245" s="145">
        <f>G246</f>
        <v>200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73"/>
      <c r="Y245" s="59"/>
    </row>
    <row r="246" spans="1:25" ht="32.25" outlineLevel="6" thickBot="1">
      <c r="A246" s="98" t="s">
        <v>97</v>
      </c>
      <c r="B246" s="91">
        <v>951</v>
      </c>
      <c r="C246" s="92" t="s">
        <v>11</v>
      </c>
      <c r="D246" s="92" t="s">
        <v>372</v>
      </c>
      <c r="E246" s="92" t="s">
        <v>92</v>
      </c>
      <c r="F246" s="92"/>
      <c r="G246" s="141">
        <v>200</v>
      </c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73"/>
      <c r="Y246" s="59"/>
    </row>
    <row r="247" spans="1:25" ht="16.5" outlineLevel="3" thickBot="1">
      <c r="A247" s="107" t="s">
        <v>56</v>
      </c>
      <c r="B247" s="18">
        <v>951</v>
      </c>
      <c r="C247" s="39" t="s">
        <v>48</v>
      </c>
      <c r="D247" s="39" t="s">
        <v>246</v>
      </c>
      <c r="E247" s="39" t="s">
        <v>5</v>
      </c>
      <c r="F247" s="39"/>
      <c r="G247" s="153">
        <f>G276+G248+G255</f>
        <v>78941.12947</v>
      </c>
      <c r="H247" s="31" t="e">
        <f>#REF!+H290</f>
        <v>#REF!</v>
      </c>
      <c r="I247" s="31" t="e">
        <f>#REF!+I290</f>
        <v>#REF!</v>
      </c>
      <c r="J247" s="31" t="e">
        <f>#REF!+J290</f>
        <v>#REF!</v>
      </c>
      <c r="K247" s="31" t="e">
        <f>#REF!+K290</f>
        <v>#REF!</v>
      </c>
      <c r="L247" s="31" t="e">
        <f>#REF!+L290</f>
        <v>#REF!</v>
      </c>
      <c r="M247" s="31" t="e">
        <f>#REF!+M290</f>
        <v>#REF!</v>
      </c>
      <c r="N247" s="31" t="e">
        <f>#REF!+N290</f>
        <v>#REF!</v>
      </c>
      <c r="O247" s="31" t="e">
        <f>#REF!+O290</f>
        <v>#REF!</v>
      </c>
      <c r="P247" s="31" t="e">
        <f>#REF!+P290</f>
        <v>#REF!</v>
      </c>
      <c r="Q247" s="31" t="e">
        <f>#REF!+Q290</f>
        <v>#REF!</v>
      </c>
      <c r="R247" s="31" t="e">
        <f>#REF!+R290</f>
        <v>#REF!</v>
      </c>
      <c r="S247" s="31" t="e">
        <f>#REF!+S290</f>
        <v>#REF!</v>
      </c>
      <c r="T247" s="31" t="e">
        <f>#REF!+T290</f>
        <v>#REF!</v>
      </c>
      <c r="U247" s="31" t="e">
        <f>#REF!+U290</f>
        <v>#REF!</v>
      </c>
      <c r="V247" s="31" t="e">
        <f>#REF!+V290</f>
        <v>#REF!</v>
      </c>
      <c r="W247" s="31" t="e">
        <f>#REF!+W290</f>
        <v>#REF!</v>
      </c>
      <c r="X247" s="66" t="e">
        <f>#REF!+X290</f>
        <v>#REF!</v>
      </c>
      <c r="Y247" s="59" t="e">
        <f>X247/G242*100</f>
        <v>#REF!</v>
      </c>
    </row>
    <row r="248" spans="1:25" ht="16.5" outlineLevel="3" thickBot="1">
      <c r="A248" s="80" t="s">
        <v>205</v>
      </c>
      <c r="B248" s="19">
        <v>951</v>
      </c>
      <c r="C248" s="9" t="s">
        <v>206</v>
      </c>
      <c r="D248" s="9" t="s">
        <v>246</v>
      </c>
      <c r="E248" s="9" t="s">
        <v>5</v>
      </c>
      <c r="F248" s="9"/>
      <c r="G248" s="140">
        <f>G249</f>
        <v>5200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66"/>
      <c r="Y248" s="59"/>
    </row>
    <row r="249" spans="1:25" ht="16.5" outlineLevel="5" thickBot="1">
      <c r="A249" s="13" t="s">
        <v>141</v>
      </c>
      <c r="B249" s="19">
        <v>951</v>
      </c>
      <c r="C249" s="11" t="s">
        <v>206</v>
      </c>
      <c r="D249" s="11" t="s">
        <v>246</v>
      </c>
      <c r="E249" s="11" t="s">
        <v>5</v>
      </c>
      <c r="F249" s="11"/>
      <c r="G249" s="12">
        <f>G250</f>
        <v>5200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113" t="s">
        <v>400</v>
      </c>
      <c r="B250" s="89">
        <v>951</v>
      </c>
      <c r="C250" s="106" t="s">
        <v>206</v>
      </c>
      <c r="D250" s="106" t="s">
        <v>375</v>
      </c>
      <c r="E250" s="106" t="s">
        <v>5</v>
      </c>
      <c r="F250" s="106"/>
      <c r="G250" s="122">
        <f>G251</f>
        <v>5200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29.25" customHeight="1" outlineLevel="5" thickBot="1">
      <c r="A251" s="5" t="s">
        <v>377</v>
      </c>
      <c r="B251" s="21">
        <v>951</v>
      </c>
      <c r="C251" s="6" t="s">
        <v>206</v>
      </c>
      <c r="D251" s="6" t="s">
        <v>376</v>
      </c>
      <c r="E251" s="6" t="s">
        <v>5</v>
      </c>
      <c r="F251" s="11"/>
      <c r="G251" s="7">
        <f>G252</f>
        <v>5200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21" customHeight="1" outlineLevel="5" thickBot="1">
      <c r="A252" s="87" t="s">
        <v>96</v>
      </c>
      <c r="B252" s="91">
        <v>951</v>
      </c>
      <c r="C252" s="92" t="s">
        <v>206</v>
      </c>
      <c r="D252" s="92" t="s">
        <v>376</v>
      </c>
      <c r="E252" s="92" t="s">
        <v>91</v>
      </c>
      <c r="F252" s="11"/>
      <c r="G252" s="97">
        <f>G254+G253</f>
        <v>5200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21" customHeight="1" outlineLevel="5" thickBot="1">
      <c r="A253" s="87" t="s">
        <v>344</v>
      </c>
      <c r="B253" s="91">
        <v>951</v>
      </c>
      <c r="C253" s="92" t="s">
        <v>206</v>
      </c>
      <c r="D253" s="92" t="s">
        <v>376</v>
      </c>
      <c r="E253" s="92" t="s">
        <v>343</v>
      </c>
      <c r="F253" s="11"/>
      <c r="G253" s="97">
        <v>500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7" t="s">
        <v>97</v>
      </c>
      <c r="B254" s="91">
        <v>951</v>
      </c>
      <c r="C254" s="92" t="s">
        <v>206</v>
      </c>
      <c r="D254" s="92" t="s">
        <v>376</v>
      </c>
      <c r="E254" s="92" t="s">
        <v>92</v>
      </c>
      <c r="F254" s="11"/>
      <c r="G254" s="97">
        <v>4700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16.5" outlineLevel="5" thickBot="1">
      <c r="A255" s="80" t="s">
        <v>233</v>
      </c>
      <c r="B255" s="19">
        <v>951</v>
      </c>
      <c r="C255" s="9" t="s">
        <v>235</v>
      </c>
      <c r="D255" s="9" t="s">
        <v>246</v>
      </c>
      <c r="E255" s="9" t="s">
        <v>5</v>
      </c>
      <c r="F255" s="92"/>
      <c r="G255" s="140">
        <f>G256</f>
        <v>72540.4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16.5" outlineLevel="5" thickBot="1">
      <c r="A256" s="13" t="s">
        <v>153</v>
      </c>
      <c r="B256" s="19">
        <v>951</v>
      </c>
      <c r="C256" s="9" t="s">
        <v>235</v>
      </c>
      <c r="D256" s="9" t="s">
        <v>246</v>
      </c>
      <c r="E256" s="9" t="s">
        <v>5</v>
      </c>
      <c r="F256" s="92"/>
      <c r="G256" s="140">
        <f>G257</f>
        <v>72540.4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93" t="s">
        <v>219</v>
      </c>
      <c r="B257" s="89">
        <v>951</v>
      </c>
      <c r="C257" s="90" t="s">
        <v>235</v>
      </c>
      <c r="D257" s="90" t="s">
        <v>279</v>
      </c>
      <c r="E257" s="90" t="s">
        <v>5</v>
      </c>
      <c r="F257" s="90"/>
      <c r="G257" s="142">
        <f>G264+G258+G267+G270+G273</f>
        <v>72540.4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48" outlineLevel="5" thickBot="1">
      <c r="A258" s="5" t="s">
        <v>204</v>
      </c>
      <c r="B258" s="21">
        <v>951</v>
      </c>
      <c r="C258" s="6" t="s">
        <v>235</v>
      </c>
      <c r="D258" s="6" t="s">
        <v>280</v>
      </c>
      <c r="E258" s="6" t="s">
        <v>5</v>
      </c>
      <c r="F258" s="6"/>
      <c r="G258" s="145">
        <f>G259+G262</f>
        <v>15500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9.5" customHeight="1" outlineLevel="5" thickBot="1">
      <c r="A259" s="87" t="s">
        <v>96</v>
      </c>
      <c r="B259" s="91">
        <v>951</v>
      </c>
      <c r="C259" s="92" t="s">
        <v>235</v>
      </c>
      <c r="D259" s="92" t="s">
        <v>280</v>
      </c>
      <c r="E259" s="92" t="s">
        <v>91</v>
      </c>
      <c r="F259" s="92"/>
      <c r="G259" s="141">
        <f>G260+G261</f>
        <v>2700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87" t="s">
        <v>344</v>
      </c>
      <c r="B260" s="91">
        <v>951</v>
      </c>
      <c r="C260" s="92" t="s">
        <v>235</v>
      </c>
      <c r="D260" s="92" t="s">
        <v>280</v>
      </c>
      <c r="E260" s="92" t="s">
        <v>343</v>
      </c>
      <c r="F260" s="92"/>
      <c r="G260" s="141">
        <v>2700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7" t="s">
        <v>97</v>
      </c>
      <c r="B261" s="91">
        <v>951</v>
      </c>
      <c r="C261" s="92" t="s">
        <v>235</v>
      </c>
      <c r="D261" s="92" t="s">
        <v>280</v>
      </c>
      <c r="E261" s="92" t="s">
        <v>92</v>
      </c>
      <c r="F261" s="92"/>
      <c r="G261" s="141">
        <v>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16.5" outlineLevel="5" thickBot="1">
      <c r="A262" s="87" t="s">
        <v>358</v>
      </c>
      <c r="B262" s="91">
        <v>951</v>
      </c>
      <c r="C262" s="92" t="s">
        <v>235</v>
      </c>
      <c r="D262" s="92" t="s">
        <v>280</v>
      </c>
      <c r="E262" s="92" t="s">
        <v>360</v>
      </c>
      <c r="F262" s="92"/>
      <c r="G262" s="141">
        <f>G263</f>
        <v>12800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48" outlineLevel="5" thickBot="1">
      <c r="A263" s="87" t="s">
        <v>359</v>
      </c>
      <c r="B263" s="91">
        <v>951</v>
      </c>
      <c r="C263" s="92" t="s">
        <v>235</v>
      </c>
      <c r="D263" s="92" t="s">
        <v>280</v>
      </c>
      <c r="E263" s="92" t="s">
        <v>361</v>
      </c>
      <c r="F263" s="92"/>
      <c r="G263" s="141">
        <v>12800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48" outlineLevel="5" thickBot="1">
      <c r="A264" s="5" t="s">
        <v>234</v>
      </c>
      <c r="B264" s="21">
        <v>951</v>
      </c>
      <c r="C264" s="6" t="s">
        <v>235</v>
      </c>
      <c r="D264" s="6" t="s">
        <v>281</v>
      </c>
      <c r="E264" s="6" t="s">
        <v>5</v>
      </c>
      <c r="F264" s="6"/>
      <c r="G264" s="145">
        <f>G265</f>
        <v>1000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18.75" customHeight="1" outlineLevel="5" thickBot="1">
      <c r="A265" s="87" t="s">
        <v>96</v>
      </c>
      <c r="B265" s="91">
        <v>951</v>
      </c>
      <c r="C265" s="92" t="s">
        <v>235</v>
      </c>
      <c r="D265" s="92" t="s">
        <v>281</v>
      </c>
      <c r="E265" s="92" t="s">
        <v>91</v>
      </c>
      <c r="F265" s="92"/>
      <c r="G265" s="141">
        <f>G266</f>
        <v>1000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87" t="s">
        <v>97</v>
      </c>
      <c r="B266" s="91">
        <v>951</v>
      </c>
      <c r="C266" s="92" t="s">
        <v>235</v>
      </c>
      <c r="D266" s="92" t="s">
        <v>281</v>
      </c>
      <c r="E266" s="92" t="s">
        <v>92</v>
      </c>
      <c r="F266" s="92"/>
      <c r="G266" s="141">
        <v>1000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48" outlineLevel="5" thickBot="1">
      <c r="A267" s="5" t="s">
        <v>416</v>
      </c>
      <c r="B267" s="21">
        <v>951</v>
      </c>
      <c r="C267" s="6" t="s">
        <v>235</v>
      </c>
      <c r="D267" s="6" t="s">
        <v>419</v>
      </c>
      <c r="E267" s="6" t="s">
        <v>5</v>
      </c>
      <c r="F267" s="6"/>
      <c r="G267" s="145">
        <f>G268</f>
        <v>3162.4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32.25" outlineLevel="5" thickBot="1">
      <c r="A268" s="87" t="s">
        <v>96</v>
      </c>
      <c r="B268" s="91">
        <v>951</v>
      </c>
      <c r="C268" s="92" t="s">
        <v>235</v>
      </c>
      <c r="D268" s="92" t="s">
        <v>419</v>
      </c>
      <c r="E268" s="92" t="s">
        <v>91</v>
      </c>
      <c r="F268" s="92"/>
      <c r="G268" s="141">
        <f>G269</f>
        <v>3162.4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87" t="s">
        <v>344</v>
      </c>
      <c r="B269" s="91">
        <v>951</v>
      </c>
      <c r="C269" s="92" t="s">
        <v>235</v>
      </c>
      <c r="D269" s="92" t="s">
        <v>419</v>
      </c>
      <c r="E269" s="92" t="s">
        <v>343</v>
      </c>
      <c r="F269" s="92"/>
      <c r="G269" s="141">
        <v>3162.4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63.75" outlineLevel="5" thickBot="1">
      <c r="A270" s="5" t="s">
        <v>417</v>
      </c>
      <c r="B270" s="21">
        <v>951</v>
      </c>
      <c r="C270" s="6" t="s">
        <v>235</v>
      </c>
      <c r="D270" s="6" t="s">
        <v>420</v>
      </c>
      <c r="E270" s="6" t="s">
        <v>5</v>
      </c>
      <c r="F270" s="6"/>
      <c r="G270" s="145">
        <f>G271</f>
        <v>48900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16.5" outlineLevel="5" thickBot="1">
      <c r="A271" s="87" t="s">
        <v>358</v>
      </c>
      <c r="B271" s="91">
        <v>951</v>
      </c>
      <c r="C271" s="92" t="s">
        <v>235</v>
      </c>
      <c r="D271" s="92" t="s">
        <v>420</v>
      </c>
      <c r="E271" s="92" t="s">
        <v>360</v>
      </c>
      <c r="F271" s="92"/>
      <c r="G271" s="141">
        <f>G272</f>
        <v>48900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48" outlineLevel="5" thickBot="1">
      <c r="A272" s="87" t="s">
        <v>359</v>
      </c>
      <c r="B272" s="91">
        <v>951</v>
      </c>
      <c r="C272" s="92" t="s">
        <v>235</v>
      </c>
      <c r="D272" s="92" t="s">
        <v>420</v>
      </c>
      <c r="E272" s="92" t="s">
        <v>361</v>
      </c>
      <c r="F272" s="92"/>
      <c r="G272" s="141">
        <v>48900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5" t="s">
        <v>418</v>
      </c>
      <c r="B273" s="21">
        <v>951</v>
      </c>
      <c r="C273" s="6" t="s">
        <v>235</v>
      </c>
      <c r="D273" s="6" t="s">
        <v>421</v>
      </c>
      <c r="E273" s="6" t="s">
        <v>5</v>
      </c>
      <c r="F273" s="6"/>
      <c r="G273" s="145">
        <f>G274</f>
        <v>3978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16.5" outlineLevel="5" thickBot="1">
      <c r="A274" s="154" t="s">
        <v>120</v>
      </c>
      <c r="B274" s="91">
        <v>951</v>
      </c>
      <c r="C274" s="92" t="s">
        <v>235</v>
      </c>
      <c r="D274" s="92" t="s">
        <v>421</v>
      </c>
      <c r="E274" s="92" t="s">
        <v>118</v>
      </c>
      <c r="F274" s="92"/>
      <c r="G274" s="141">
        <f>G275</f>
        <v>3978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87" t="s">
        <v>121</v>
      </c>
      <c r="B275" s="91">
        <v>951</v>
      </c>
      <c r="C275" s="92" t="s">
        <v>235</v>
      </c>
      <c r="D275" s="92" t="s">
        <v>421</v>
      </c>
      <c r="E275" s="92" t="s">
        <v>119</v>
      </c>
      <c r="F275" s="92"/>
      <c r="G275" s="141">
        <v>3978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16.5" customHeight="1" outlineLevel="5" thickBot="1">
      <c r="A276" s="8" t="s">
        <v>33</v>
      </c>
      <c r="B276" s="19">
        <v>951</v>
      </c>
      <c r="C276" s="9" t="s">
        <v>12</v>
      </c>
      <c r="D276" s="9" t="s">
        <v>246</v>
      </c>
      <c r="E276" s="9" t="s">
        <v>5</v>
      </c>
      <c r="F276" s="9"/>
      <c r="G276" s="140">
        <f>G277</f>
        <v>1200.72947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32.25" outlineLevel="5" thickBot="1">
      <c r="A277" s="111" t="s">
        <v>131</v>
      </c>
      <c r="B277" s="19">
        <v>951</v>
      </c>
      <c r="C277" s="9" t="s">
        <v>12</v>
      </c>
      <c r="D277" s="9" t="s">
        <v>247</v>
      </c>
      <c r="E277" s="9" t="s">
        <v>5</v>
      </c>
      <c r="F277" s="9"/>
      <c r="G277" s="140">
        <f>G278</f>
        <v>1200.72947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111" t="s">
        <v>132</v>
      </c>
      <c r="B278" s="19">
        <v>951</v>
      </c>
      <c r="C278" s="9" t="s">
        <v>12</v>
      </c>
      <c r="D278" s="9" t="s">
        <v>248</v>
      </c>
      <c r="E278" s="9" t="s">
        <v>5</v>
      </c>
      <c r="F278" s="9"/>
      <c r="G278" s="140">
        <f>G279+G285</f>
        <v>1200.72947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48" outlineLevel="5" thickBot="1">
      <c r="A279" s="113" t="s">
        <v>188</v>
      </c>
      <c r="B279" s="89">
        <v>951</v>
      </c>
      <c r="C279" s="90" t="s">
        <v>12</v>
      </c>
      <c r="D279" s="90" t="s">
        <v>282</v>
      </c>
      <c r="E279" s="90" t="s">
        <v>5</v>
      </c>
      <c r="F279" s="90"/>
      <c r="G279" s="172">
        <f>G280+G283</f>
        <v>0.72947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32.25" outlineLevel="5" thickBot="1">
      <c r="A280" s="5" t="s">
        <v>90</v>
      </c>
      <c r="B280" s="21">
        <v>951</v>
      </c>
      <c r="C280" s="6" t="s">
        <v>12</v>
      </c>
      <c r="D280" s="6" t="s">
        <v>282</v>
      </c>
      <c r="E280" s="6" t="s">
        <v>87</v>
      </c>
      <c r="F280" s="6"/>
      <c r="G280" s="145">
        <f>G281+G282</f>
        <v>0.61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19.5" customHeight="1" outlineLevel="5" thickBot="1">
      <c r="A281" s="87" t="s">
        <v>243</v>
      </c>
      <c r="B281" s="91">
        <v>951</v>
      </c>
      <c r="C281" s="92" t="s">
        <v>12</v>
      </c>
      <c r="D281" s="92" t="s">
        <v>282</v>
      </c>
      <c r="E281" s="92" t="s">
        <v>88</v>
      </c>
      <c r="F281" s="92"/>
      <c r="G281" s="141">
        <v>0.47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48" outlineLevel="5" thickBot="1">
      <c r="A282" s="87" t="s">
        <v>238</v>
      </c>
      <c r="B282" s="91">
        <v>951</v>
      </c>
      <c r="C282" s="92" t="s">
        <v>12</v>
      </c>
      <c r="D282" s="92" t="s">
        <v>282</v>
      </c>
      <c r="E282" s="92" t="s">
        <v>239</v>
      </c>
      <c r="F282" s="92"/>
      <c r="G282" s="141">
        <v>0.14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32.25" outlineLevel="5" thickBot="1">
      <c r="A283" s="5" t="s">
        <v>96</v>
      </c>
      <c r="B283" s="21">
        <v>951</v>
      </c>
      <c r="C283" s="6" t="s">
        <v>12</v>
      </c>
      <c r="D283" s="6" t="s">
        <v>282</v>
      </c>
      <c r="E283" s="6" t="s">
        <v>91</v>
      </c>
      <c r="F283" s="6"/>
      <c r="G283" s="145">
        <f>G284</f>
        <v>0.11947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87" t="s">
        <v>97</v>
      </c>
      <c r="B284" s="91">
        <v>951</v>
      </c>
      <c r="C284" s="92" t="s">
        <v>12</v>
      </c>
      <c r="D284" s="92" t="s">
        <v>282</v>
      </c>
      <c r="E284" s="92" t="s">
        <v>92</v>
      </c>
      <c r="F284" s="92"/>
      <c r="G284" s="171">
        <v>0.11947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18.75" customHeight="1" outlineLevel="5" thickBot="1">
      <c r="A285" s="93" t="s">
        <v>207</v>
      </c>
      <c r="B285" s="89">
        <v>951</v>
      </c>
      <c r="C285" s="90" t="s">
        <v>12</v>
      </c>
      <c r="D285" s="90" t="s">
        <v>283</v>
      </c>
      <c r="E285" s="90" t="s">
        <v>5</v>
      </c>
      <c r="F285" s="90"/>
      <c r="G285" s="16">
        <f>G286</f>
        <v>1200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18.75" customHeight="1" outlineLevel="5" thickBot="1">
      <c r="A286" s="5" t="s">
        <v>96</v>
      </c>
      <c r="B286" s="21">
        <v>951</v>
      </c>
      <c r="C286" s="6" t="s">
        <v>12</v>
      </c>
      <c r="D286" s="6" t="s">
        <v>283</v>
      </c>
      <c r="E286" s="6" t="s">
        <v>91</v>
      </c>
      <c r="F286" s="6"/>
      <c r="G286" s="7">
        <f>G287</f>
        <v>1200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32.25" outlineLevel="5" thickBot="1">
      <c r="A287" s="87" t="s">
        <v>97</v>
      </c>
      <c r="B287" s="91">
        <v>951</v>
      </c>
      <c r="C287" s="92" t="s">
        <v>12</v>
      </c>
      <c r="D287" s="92" t="s">
        <v>283</v>
      </c>
      <c r="E287" s="92" t="s">
        <v>92</v>
      </c>
      <c r="F287" s="92"/>
      <c r="G287" s="97">
        <v>1200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19.5" outlineLevel="5" thickBot="1">
      <c r="A288" s="107" t="s">
        <v>47</v>
      </c>
      <c r="B288" s="18">
        <v>951</v>
      </c>
      <c r="C288" s="14" t="s">
        <v>46</v>
      </c>
      <c r="D288" s="14" t="s">
        <v>246</v>
      </c>
      <c r="E288" s="14" t="s">
        <v>5</v>
      </c>
      <c r="F288" s="14"/>
      <c r="G288" s="139">
        <f>G289+G295+G300</f>
        <v>14789.5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16.5" outlineLevel="5" thickBot="1">
      <c r="A289" s="123" t="s">
        <v>362</v>
      </c>
      <c r="B289" s="18">
        <v>951</v>
      </c>
      <c r="C289" s="39" t="s">
        <v>363</v>
      </c>
      <c r="D289" s="39" t="s">
        <v>246</v>
      </c>
      <c r="E289" s="39" t="s">
        <v>5</v>
      </c>
      <c r="F289" s="39"/>
      <c r="G289" s="153">
        <f>G290</f>
        <v>12906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4" thickBot="1">
      <c r="A290" s="80" t="s">
        <v>196</v>
      </c>
      <c r="B290" s="19">
        <v>951</v>
      </c>
      <c r="C290" s="9" t="s">
        <v>363</v>
      </c>
      <c r="D290" s="9" t="s">
        <v>284</v>
      </c>
      <c r="E290" s="9" t="s">
        <v>5</v>
      </c>
      <c r="F290" s="9"/>
      <c r="G290" s="140">
        <f>G291</f>
        <v>12906</v>
      </c>
      <c r="H290" s="32">
        <f aca="true" t="shared" si="31" ref="H290:X290">H291+H293</f>
        <v>0</v>
      </c>
      <c r="I290" s="32">
        <f t="shared" si="31"/>
        <v>0</v>
      </c>
      <c r="J290" s="32">
        <f t="shared" si="31"/>
        <v>0</v>
      </c>
      <c r="K290" s="32">
        <f t="shared" si="31"/>
        <v>0</v>
      </c>
      <c r="L290" s="32">
        <f t="shared" si="31"/>
        <v>0</v>
      </c>
      <c r="M290" s="32">
        <f t="shared" si="31"/>
        <v>0</v>
      </c>
      <c r="N290" s="32">
        <f t="shared" si="31"/>
        <v>0</v>
      </c>
      <c r="O290" s="32">
        <f t="shared" si="31"/>
        <v>0</v>
      </c>
      <c r="P290" s="32">
        <f t="shared" si="31"/>
        <v>0</v>
      </c>
      <c r="Q290" s="32">
        <f t="shared" si="31"/>
        <v>0</v>
      </c>
      <c r="R290" s="32">
        <f t="shared" si="31"/>
        <v>0</v>
      </c>
      <c r="S290" s="32">
        <f t="shared" si="31"/>
        <v>0</v>
      </c>
      <c r="T290" s="32">
        <f t="shared" si="31"/>
        <v>0</v>
      </c>
      <c r="U290" s="32">
        <f t="shared" si="31"/>
        <v>0</v>
      </c>
      <c r="V290" s="32">
        <f t="shared" si="31"/>
        <v>0</v>
      </c>
      <c r="W290" s="32">
        <f t="shared" si="31"/>
        <v>0</v>
      </c>
      <c r="X290" s="32">
        <f t="shared" si="31"/>
        <v>5000</v>
      </c>
      <c r="Y290" s="59" t="e">
        <f>X290/#REF!*100</f>
        <v>#REF!</v>
      </c>
    </row>
    <row r="291" spans="1:25" ht="33" customHeight="1" outlineLevel="5" thickBot="1">
      <c r="A291" s="124" t="s">
        <v>154</v>
      </c>
      <c r="B291" s="131">
        <v>951</v>
      </c>
      <c r="C291" s="90" t="s">
        <v>363</v>
      </c>
      <c r="D291" s="90" t="s">
        <v>285</v>
      </c>
      <c r="E291" s="90" t="s">
        <v>5</v>
      </c>
      <c r="F291" s="94"/>
      <c r="G291" s="142">
        <f>G292</f>
        <v>12906</v>
      </c>
      <c r="H291" s="2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44"/>
      <c r="X291" s="65">
        <v>0</v>
      </c>
      <c r="Y291" s="59" t="e">
        <f>X291/#REF!*100</f>
        <v>#REF!</v>
      </c>
    </row>
    <row r="292" spans="1:25" ht="22.5" customHeight="1" outlineLevel="5" thickBot="1">
      <c r="A292" s="5" t="s">
        <v>116</v>
      </c>
      <c r="B292" s="21">
        <v>951</v>
      </c>
      <c r="C292" s="6" t="s">
        <v>363</v>
      </c>
      <c r="D292" s="6" t="s">
        <v>285</v>
      </c>
      <c r="E292" s="6" t="s">
        <v>5</v>
      </c>
      <c r="F292" s="78"/>
      <c r="G292" s="145">
        <f>G293+G294</f>
        <v>12906</v>
      </c>
      <c r="H292" s="2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44"/>
      <c r="X292" s="65"/>
      <c r="Y292" s="59"/>
    </row>
    <row r="293" spans="1:25" ht="48" outlineLevel="5" thickBot="1">
      <c r="A293" s="95" t="s">
        <v>197</v>
      </c>
      <c r="B293" s="133">
        <v>951</v>
      </c>
      <c r="C293" s="92" t="s">
        <v>363</v>
      </c>
      <c r="D293" s="92" t="s">
        <v>285</v>
      </c>
      <c r="E293" s="92" t="s">
        <v>85</v>
      </c>
      <c r="F293" s="96"/>
      <c r="G293" s="141">
        <v>12906</v>
      </c>
      <c r="H293" s="2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44"/>
      <c r="X293" s="65">
        <v>5000</v>
      </c>
      <c r="Y293" s="59" t="e">
        <f>X293/#REF!*100</f>
        <v>#REF!</v>
      </c>
    </row>
    <row r="294" spans="1:25" ht="19.5" outlineLevel="5" thickBot="1">
      <c r="A294" s="95" t="s">
        <v>83</v>
      </c>
      <c r="B294" s="133">
        <v>951</v>
      </c>
      <c r="C294" s="92" t="s">
        <v>363</v>
      </c>
      <c r="D294" s="92" t="s">
        <v>330</v>
      </c>
      <c r="E294" s="92" t="s">
        <v>84</v>
      </c>
      <c r="F294" s="96"/>
      <c r="G294" s="141">
        <v>0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75"/>
      <c r="Y294" s="59"/>
    </row>
    <row r="295" spans="1:25" ht="32.25" outlineLevel="5" thickBot="1">
      <c r="A295" s="123" t="s">
        <v>58</v>
      </c>
      <c r="B295" s="18">
        <v>951</v>
      </c>
      <c r="C295" s="39" t="s">
        <v>57</v>
      </c>
      <c r="D295" s="39" t="s">
        <v>246</v>
      </c>
      <c r="E295" s="39" t="s">
        <v>5</v>
      </c>
      <c r="F295" s="39"/>
      <c r="G295" s="118">
        <f>G296</f>
        <v>31.5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19.5" outlineLevel="6" thickBot="1">
      <c r="A296" s="8" t="s">
        <v>220</v>
      </c>
      <c r="B296" s="19">
        <v>951</v>
      </c>
      <c r="C296" s="9" t="s">
        <v>57</v>
      </c>
      <c r="D296" s="9" t="s">
        <v>286</v>
      </c>
      <c r="E296" s="9" t="s">
        <v>5</v>
      </c>
      <c r="F296" s="9"/>
      <c r="G296" s="10">
        <f>G297</f>
        <v>31.5</v>
      </c>
      <c r="H296" s="29">
        <f aca="true" t="shared" si="32" ref="H296:X296">H304+H309</f>
        <v>0</v>
      </c>
      <c r="I296" s="29">
        <f t="shared" si="32"/>
        <v>0</v>
      </c>
      <c r="J296" s="29">
        <f t="shared" si="32"/>
        <v>0</v>
      </c>
      <c r="K296" s="29">
        <f t="shared" si="32"/>
        <v>0</v>
      </c>
      <c r="L296" s="29">
        <f t="shared" si="32"/>
        <v>0</v>
      </c>
      <c r="M296" s="29">
        <f t="shared" si="32"/>
        <v>0</v>
      </c>
      <c r="N296" s="29">
        <f t="shared" si="32"/>
        <v>0</v>
      </c>
      <c r="O296" s="29">
        <f t="shared" si="32"/>
        <v>0</v>
      </c>
      <c r="P296" s="29">
        <f t="shared" si="32"/>
        <v>0</v>
      </c>
      <c r="Q296" s="29">
        <f t="shared" si="32"/>
        <v>0</v>
      </c>
      <c r="R296" s="29">
        <f t="shared" si="32"/>
        <v>0</v>
      </c>
      <c r="S296" s="29">
        <f t="shared" si="32"/>
        <v>0</v>
      </c>
      <c r="T296" s="29">
        <f t="shared" si="32"/>
        <v>0</v>
      </c>
      <c r="U296" s="29">
        <f t="shared" si="32"/>
        <v>0</v>
      </c>
      <c r="V296" s="29">
        <f t="shared" si="32"/>
        <v>0</v>
      </c>
      <c r="W296" s="29">
        <f t="shared" si="32"/>
        <v>0</v>
      </c>
      <c r="X296" s="73">
        <f t="shared" si="32"/>
        <v>1409.01825</v>
      </c>
      <c r="Y296" s="59">
        <f>X296/G290*100</f>
        <v>10.917544165504417</v>
      </c>
    </row>
    <row r="297" spans="1:25" ht="33" customHeight="1" outlineLevel="6" thickBot="1">
      <c r="A297" s="113" t="s">
        <v>155</v>
      </c>
      <c r="B297" s="89">
        <v>951</v>
      </c>
      <c r="C297" s="90" t="s">
        <v>57</v>
      </c>
      <c r="D297" s="90" t="s">
        <v>287</v>
      </c>
      <c r="E297" s="90" t="s">
        <v>5</v>
      </c>
      <c r="F297" s="90"/>
      <c r="G297" s="16">
        <f>G298</f>
        <v>31.5</v>
      </c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3"/>
      <c r="Y297" s="59"/>
    </row>
    <row r="298" spans="1:25" ht="19.5" customHeight="1" outlineLevel="6" thickBot="1">
      <c r="A298" s="5" t="s">
        <v>96</v>
      </c>
      <c r="B298" s="21">
        <v>951</v>
      </c>
      <c r="C298" s="6" t="s">
        <v>57</v>
      </c>
      <c r="D298" s="6" t="s">
        <v>287</v>
      </c>
      <c r="E298" s="6" t="s">
        <v>91</v>
      </c>
      <c r="F298" s="6"/>
      <c r="G298" s="7">
        <f>G299</f>
        <v>31.5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3"/>
      <c r="Y298" s="59"/>
    </row>
    <row r="299" spans="1:25" ht="32.25" outlineLevel="6" thickBot="1">
      <c r="A299" s="87" t="s">
        <v>97</v>
      </c>
      <c r="B299" s="91">
        <v>951</v>
      </c>
      <c r="C299" s="92" t="s">
        <v>57</v>
      </c>
      <c r="D299" s="92" t="s">
        <v>287</v>
      </c>
      <c r="E299" s="92" t="s">
        <v>92</v>
      </c>
      <c r="F299" s="92"/>
      <c r="G299" s="97">
        <v>31.5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3"/>
      <c r="Y299" s="59"/>
    </row>
    <row r="300" spans="1:25" ht="19.5" outlineLevel="6" thickBot="1">
      <c r="A300" s="123" t="s">
        <v>34</v>
      </c>
      <c r="B300" s="18">
        <v>951</v>
      </c>
      <c r="C300" s="39" t="s">
        <v>13</v>
      </c>
      <c r="D300" s="39" t="s">
        <v>246</v>
      </c>
      <c r="E300" s="39" t="s">
        <v>5</v>
      </c>
      <c r="F300" s="39"/>
      <c r="G300" s="153">
        <f>G301</f>
        <v>1852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3"/>
      <c r="Y300" s="59"/>
    </row>
    <row r="301" spans="1:25" ht="32.25" outlineLevel="6" thickBot="1">
      <c r="A301" s="111" t="s">
        <v>131</v>
      </c>
      <c r="B301" s="19">
        <v>951</v>
      </c>
      <c r="C301" s="9" t="s">
        <v>13</v>
      </c>
      <c r="D301" s="9" t="s">
        <v>247</v>
      </c>
      <c r="E301" s="9" t="s">
        <v>5</v>
      </c>
      <c r="F301" s="9"/>
      <c r="G301" s="140">
        <f>G302</f>
        <v>1852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111" t="s">
        <v>132</v>
      </c>
      <c r="B302" s="19">
        <v>951</v>
      </c>
      <c r="C302" s="11" t="s">
        <v>13</v>
      </c>
      <c r="D302" s="11" t="s">
        <v>248</v>
      </c>
      <c r="E302" s="11" t="s">
        <v>5</v>
      </c>
      <c r="F302" s="11"/>
      <c r="G302" s="143">
        <f>G303</f>
        <v>1852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3"/>
      <c r="Y302" s="59"/>
    </row>
    <row r="303" spans="1:25" ht="48" outlineLevel="6" thickBot="1">
      <c r="A303" s="112" t="s">
        <v>195</v>
      </c>
      <c r="B303" s="129">
        <v>951</v>
      </c>
      <c r="C303" s="90" t="s">
        <v>13</v>
      </c>
      <c r="D303" s="90" t="s">
        <v>250</v>
      </c>
      <c r="E303" s="90" t="s">
        <v>5</v>
      </c>
      <c r="F303" s="90"/>
      <c r="G303" s="142">
        <f>G304+G308</f>
        <v>1852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32.25" outlineLevel="6" thickBot="1">
      <c r="A304" s="5" t="s">
        <v>90</v>
      </c>
      <c r="B304" s="21">
        <v>951</v>
      </c>
      <c r="C304" s="6" t="s">
        <v>13</v>
      </c>
      <c r="D304" s="6" t="s">
        <v>250</v>
      </c>
      <c r="E304" s="6" t="s">
        <v>87</v>
      </c>
      <c r="F304" s="6"/>
      <c r="G304" s="145">
        <f>G305+G306+G307</f>
        <v>1852</v>
      </c>
      <c r="H304" s="10">
        <f aca="true" t="shared" si="33" ref="H304:X305">H305</f>
        <v>0</v>
      </c>
      <c r="I304" s="10">
        <f t="shared" si="33"/>
        <v>0</v>
      </c>
      <c r="J304" s="10">
        <f t="shared" si="33"/>
        <v>0</v>
      </c>
      <c r="K304" s="10">
        <f t="shared" si="33"/>
        <v>0</v>
      </c>
      <c r="L304" s="10">
        <f t="shared" si="33"/>
        <v>0</v>
      </c>
      <c r="M304" s="10">
        <f t="shared" si="33"/>
        <v>0</v>
      </c>
      <c r="N304" s="10">
        <f t="shared" si="33"/>
        <v>0</v>
      </c>
      <c r="O304" s="10">
        <f t="shared" si="33"/>
        <v>0</v>
      </c>
      <c r="P304" s="10">
        <f t="shared" si="33"/>
        <v>0</v>
      </c>
      <c r="Q304" s="10">
        <f t="shared" si="33"/>
        <v>0</v>
      </c>
      <c r="R304" s="10">
        <f t="shared" si="33"/>
        <v>0</v>
      </c>
      <c r="S304" s="10">
        <f t="shared" si="33"/>
        <v>0</v>
      </c>
      <c r="T304" s="10">
        <f t="shared" si="33"/>
        <v>0</v>
      </c>
      <c r="U304" s="10">
        <f t="shared" si="33"/>
        <v>0</v>
      </c>
      <c r="V304" s="10">
        <f t="shared" si="33"/>
        <v>0</v>
      </c>
      <c r="W304" s="10">
        <f t="shared" si="33"/>
        <v>0</v>
      </c>
      <c r="X304" s="66">
        <f t="shared" si="33"/>
        <v>0</v>
      </c>
      <c r="Y304" s="59">
        <f>X304/G298*100</f>
        <v>0</v>
      </c>
    </row>
    <row r="305" spans="1:25" ht="15" customHeight="1" outlineLevel="6" thickBot="1">
      <c r="A305" s="87" t="s">
        <v>243</v>
      </c>
      <c r="B305" s="91">
        <v>951</v>
      </c>
      <c r="C305" s="92" t="s">
        <v>13</v>
      </c>
      <c r="D305" s="92" t="s">
        <v>250</v>
      </c>
      <c r="E305" s="92" t="s">
        <v>88</v>
      </c>
      <c r="F305" s="92"/>
      <c r="G305" s="141">
        <v>1417.4</v>
      </c>
      <c r="H305" s="12">
        <f t="shared" si="33"/>
        <v>0</v>
      </c>
      <c r="I305" s="12">
        <f t="shared" si="33"/>
        <v>0</v>
      </c>
      <c r="J305" s="12">
        <f t="shared" si="33"/>
        <v>0</v>
      </c>
      <c r="K305" s="12">
        <f t="shared" si="33"/>
        <v>0</v>
      </c>
      <c r="L305" s="12">
        <f t="shared" si="33"/>
        <v>0</v>
      </c>
      <c r="M305" s="12">
        <f t="shared" si="33"/>
        <v>0</v>
      </c>
      <c r="N305" s="12">
        <f t="shared" si="33"/>
        <v>0</v>
      </c>
      <c r="O305" s="12">
        <f t="shared" si="33"/>
        <v>0</v>
      </c>
      <c r="P305" s="12">
        <f t="shared" si="33"/>
        <v>0</v>
      </c>
      <c r="Q305" s="12">
        <f t="shared" si="33"/>
        <v>0</v>
      </c>
      <c r="R305" s="12">
        <f t="shared" si="33"/>
        <v>0</v>
      </c>
      <c r="S305" s="12">
        <f t="shared" si="33"/>
        <v>0</v>
      </c>
      <c r="T305" s="12">
        <f t="shared" si="33"/>
        <v>0</v>
      </c>
      <c r="U305" s="12">
        <f t="shared" si="33"/>
        <v>0</v>
      </c>
      <c r="V305" s="12">
        <f t="shared" si="33"/>
        <v>0</v>
      </c>
      <c r="W305" s="12">
        <f t="shared" si="33"/>
        <v>0</v>
      </c>
      <c r="X305" s="67">
        <f t="shared" si="33"/>
        <v>0</v>
      </c>
      <c r="Y305" s="59">
        <f>X305/G299*100</f>
        <v>0</v>
      </c>
    </row>
    <row r="306" spans="1:25" ht="36" customHeight="1" outlineLevel="6" thickBot="1">
      <c r="A306" s="87" t="s">
        <v>245</v>
      </c>
      <c r="B306" s="91">
        <v>951</v>
      </c>
      <c r="C306" s="92" t="s">
        <v>13</v>
      </c>
      <c r="D306" s="92" t="s">
        <v>250</v>
      </c>
      <c r="E306" s="92" t="s">
        <v>89</v>
      </c>
      <c r="F306" s="92"/>
      <c r="G306" s="141">
        <v>5</v>
      </c>
      <c r="H306" s="24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42"/>
      <c r="X306" s="65">
        <v>0</v>
      </c>
      <c r="Y306" s="59">
        <f>X306/G300*100</f>
        <v>0</v>
      </c>
    </row>
    <row r="307" spans="1:25" ht="48" outlineLevel="6" thickBot="1">
      <c r="A307" s="87" t="s">
        <v>238</v>
      </c>
      <c r="B307" s="91">
        <v>951</v>
      </c>
      <c r="C307" s="92" t="s">
        <v>13</v>
      </c>
      <c r="D307" s="92" t="s">
        <v>250</v>
      </c>
      <c r="E307" s="92" t="s">
        <v>239</v>
      </c>
      <c r="F307" s="92"/>
      <c r="G307" s="141">
        <v>429.6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18.75" customHeight="1" outlineLevel="6" thickBot="1">
      <c r="A308" s="5" t="s">
        <v>96</v>
      </c>
      <c r="B308" s="21">
        <v>951</v>
      </c>
      <c r="C308" s="6" t="s">
        <v>13</v>
      </c>
      <c r="D308" s="6" t="s">
        <v>250</v>
      </c>
      <c r="E308" s="6" t="s">
        <v>91</v>
      </c>
      <c r="F308" s="6"/>
      <c r="G308" s="145">
        <f>G309</f>
        <v>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87" t="s">
        <v>97</v>
      </c>
      <c r="B309" s="91">
        <v>951</v>
      </c>
      <c r="C309" s="92" t="s">
        <v>13</v>
      </c>
      <c r="D309" s="92" t="s">
        <v>250</v>
      </c>
      <c r="E309" s="92" t="s">
        <v>92</v>
      </c>
      <c r="F309" s="92"/>
      <c r="G309" s="141">
        <v>0</v>
      </c>
      <c r="H309" s="31">
        <f aca="true" t="shared" si="34" ref="H309:X311">H310</f>
        <v>0</v>
      </c>
      <c r="I309" s="31">
        <f t="shared" si="34"/>
        <v>0</v>
      </c>
      <c r="J309" s="31">
        <f t="shared" si="34"/>
        <v>0</v>
      </c>
      <c r="K309" s="31">
        <f t="shared" si="34"/>
        <v>0</v>
      </c>
      <c r="L309" s="31">
        <f t="shared" si="34"/>
        <v>0</v>
      </c>
      <c r="M309" s="31">
        <f t="shared" si="34"/>
        <v>0</v>
      </c>
      <c r="N309" s="31">
        <f t="shared" si="34"/>
        <v>0</v>
      </c>
      <c r="O309" s="31">
        <f t="shared" si="34"/>
        <v>0</v>
      </c>
      <c r="P309" s="31">
        <f t="shared" si="34"/>
        <v>0</v>
      </c>
      <c r="Q309" s="31">
        <f t="shared" si="34"/>
        <v>0</v>
      </c>
      <c r="R309" s="31">
        <f t="shared" si="34"/>
        <v>0</v>
      </c>
      <c r="S309" s="31">
        <f t="shared" si="34"/>
        <v>0</v>
      </c>
      <c r="T309" s="31">
        <f t="shared" si="34"/>
        <v>0</v>
      </c>
      <c r="U309" s="31">
        <f t="shared" si="34"/>
        <v>0</v>
      </c>
      <c r="V309" s="31">
        <f t="shared" si="34"/>
        <v>0</v>
      </c>
      <c r="W309" s="31">
        <f t="shared" si="34"/>
        <v>0</v>
      </c>
      <c r="X309" s="66">
        <f t="shared" si="34"/>
        <v>1409.01825</v>
      </c>
      <c r="Y309" s="59">
        <f>X309/G303*100</f>
        <v>76.08089902807775</v>
      </c>
    </row>
    <row r="310" spans="1:25" ht="19.5" outlineLevel="6" thickBot="1">
      <c r="A310" s="107" t="s">
        <v>64</v>
      </c>
      <c r="B310" s="18">
        <v>951</v>
      </c>
      <c r="C310" s="14" t="s">
        <v>45</v>
      </c>
      <c r="D310" s="14" t="s">
        <v>246</v>
      </c>
      <c r="E310" s="14" t="s">
        <v>5</v>
      </c>
      <c r="F310" s="14"/>
      <c r="G310" s="139">
        <f>G311</f>
        <v>24987.296179999998</v>
      </c>
      <c r="H310" s="32">
        <f t="shared" si="34"/>
        <v>0</v>
      </c>
      <c r="I310" s="32">
        <f t="shared" si="34"/>
        <v>0</v>
      </c>
      <c r="J310" s="32">
        <f t="shared" si="34"/>
        <v>0</v>
      </c>
      <c r="K310" s="32">
        <f t="shared" si="34"/>
        <v>0</v>
      </c>
      <c r="L310" s="32">
        <f t="shared" si="34"/>
        <v>0</v>
      </c>
      <c r="M310" s="32">
        <f t="shared" si="34"/>
        <v>0</v>
      </c>
      <c r="N310" s="32">
        <f t="shared" si="34"/>
        <v>0</v>
      </c>
      <c r="O310" s="32">
        <f t="shared" si="34"/>
        <v>0</v>
      </c>
      <c r="P310" s="32">
        <f t="shared" si="34"/>
        <v>0</v>
      </c>
      <c r="Q310" s="32">
        <f t="shared" si="34"/>
        <v>0</v>
      </c>
      <c r="R310" s="32">
        <f t="shared" si="34"/>
        <v>0</v>
      </c>
      <c r="S310" s="32">
        <f t="shared" si="34"/>
        <v>0</v>
      </c>
      <c r="T310" s="32">
        <f t="shared" si="34"/>
        <v>0</v>
      </c>
      <c r="U310" s="32">
        <f t="shared" si="34"/>
        <v>0</v>
      </c>
      <c r="V310" s="32">
        <f t="shared" si="34"/>
        <v>0</v>
      </c>
      <c r="W310" s="32">
        <f t="shared" si="34"/>
        <v>0</v>
      </c>
      <c r="X310" s="67">
        <f t="shared" si="34"/>
        <v>1409.01825</v>
      </c>
      <c r="Y310" s="59">
        <f>X310/G304*100</f>
        <v>76.08089902807775</v>
      </c>
    </row>
    <row r="311" spans="1:25" ht="16.5" outlineLevel="6" thickBot="1">
      <c r="A311" s="8" t="s">
        <v>35</v>
      </c>
      <c r="B311" s="19">
        <v>951</v>
      </c>
      <c r="C311" s="9" t="s">
        <v>14</v>
      </c>
      <c r="D311" s="9" t="s">
        <v>246</v>
      </c>
      <c r="E311" s="9" t="s">
        <v>5</v>
      </c>
      <c r="F311" s="9"/>
      <c r="G311" s="140">
        <f>G312+G333+G337+G341</f>
        <v>24987.296179999998</v>
      </c>
      <c r="H311" s="34">
        <f t="shared" si="34"/>
        <v>0</v>
      </c>
      <c r="I311" s="34">
        <f t="shared" si="34"/>
        <v>0</v>
      </c>
      <c r="J311" s="34">
        <f t="shared" si="34"/>
        <v>0</v>
      </c>
      <c r="K311" s="34">
        <f t="shared" si="34"/>
        <v>0</v>
      </c>
      <c r="L311" s="34">
        <f t="shared" si="34"/>
        <v>0</v>
      </c>
      <c r="M311" s="34">
        <f t="shared" si="34"/>
        <v>0</v>
      </c>
      <c r="N311" s="34">
        <f t="shared" si="34"/>
        <v>0</v>
      </c>
      <c r="O311" s="34">
        <f t="shared" si="34"/>
        <v>0</v>
      </c>
      <c r="P311" s="34">
        <f t="shared" si="34"/>
        <v>0</v>
      </c>
      <c r="Q311" s="34">
        <f t="shared" si="34"/>
        <v>0</v>
      </c>
      <c r="R311" s="34">
        <f t="shared" si="34"/>
        <v>0</v>
      </c>
      <c r="S311" s="34">
        <f t="shared" si="34"/>
        <v>0</v>
      </c>
      <c r="T311" s="34">
        <f t="shared" si="34"/>
        <v>0</v>
      </c>
      <c r="U311" s="34">
        <f t="shared" si="34"/>
        <v>0</v>
      </c>
      <c r="V311" s="34">
        <f t="shared" si="34"/>
        <v>0</v>
      </c>
      <c r="W311" s="34">
        <f t="shared" si="34"/>
        <v>0</v>
      </c>
      <c r="X311" s="68">
        <f t="shared" si="34"/>
        <v>1409.01825</v>
      </c>
      <c r="Y311" s="59">
        <f>X311/G305*100</f>
        <v>99.40865316777197</v>
      </c>
    </row>
    <row r="312" spans="1:25" ht="19.5" outlineLevel="6" thickBot="1">
      <c r="A312" s="13" t="s">
        <v>156</v>
      </c>
      <c r="B312" s="19">
        <v>951</v>
      </c>
      <c r="C312" s="11" t="s">
        <v>14</v>
      </c>
      <c r="D312" s="11" t="s">
        <v>288</v>
      </c>
      <c r="E312" s="11" t="s">
        <v>5</v>
      </c>
      <c r="F312" s="11"/>
      <c r="G312" s="143">
        <f>G313+G319</f>
        <v>24857.296179999998</v>
      </c>
      <c r="H312" s="2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42"/>
      <c r="X312" s="65">
        <v>1409.01825</v>
      </c>
      <c r="Y312" s="59">
        <f>X312/G306*100</f>
        <v>28180.365</v>
      </c>
    </row>
    <row r="313" spans="1:25" ht="19.5" outlineLevel="6" thickBot="1">
      <c r="A313" s="93" t="s">
        <v>117</v>
      </c>
      <c r="B313" s="89">
        <v>951</v>
      </c>
      <c r="C313" s="90" t="s">
        <v>14</v>
      </c>
      <c r="D313" s="90" t="s">
        <v>289</v>
      </c>
      <c r="E313" s="90" t="s">
        <v>5</v>
      </c>
      <c r="F313" s="90"/>
      <c r="G313" s="142">
        <f>G314</f>
        <v>200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79" t="s">
        <v>157</v>
      </c>
      <c r="B314" s="21">
        <v>951</v>
      </c>
      <c r="C314" s="6" t="s">
        <v>14</v>
      </c>
      <c r="D314" s="6" t="s">
        <v>290</v>
      </c>
      <c r="E314" s="6" t="s">
        <v>5</v>
      </c>
      <c r="F314" s="6"/>
      <c r="G314" s="7">
        <f>G315+G317</f>
        <v>200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21.75" customHeight="1" outlineLevel="6" thickBot="1">
      <c r="A315" s="87" t="s">
        <v>96</v>
      </c>
      <c r="B315" s="91">
        <v>951</v>
      </c>
      <c r="C315" s="92" t="s">
        <v>14</v>
      </c>
      <c r="D315" s="92" t="s">
        <v>290</v>
      </c>
      <c r="E315" s="92" t="s">
        <v>91</v>
      </c>
      <c r="F315" s="92"/>
      <c r="G315" s="97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87" t="s">
        <v>97</v>
      </c>
      <c r="B316" s="91">
        <v>951</v>
      </c>
      <c r="C316" s="92" t="s">
        <v>14</v>
      </c>
      <c r="D316" s="92" t="s">
        <v>290</v>
      </c>
      <c r="E316" s="92" t="s">
        <v>92</v>
      </c>
      <c r="F316" s="92"/>
      <c r="G316" s="97"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87" t="s">
        <v>358</v>
      </c>
      <c r="B317" s="91">
        <v>951</v>
      </c>
      <c r="C317" s="92" t="s">
        <v>14</v>
      </c>
      <c r="D317" s="92" t="s">
        <v>290</v>
      </c>
      <c r="E317" s="92" t="s">
        <v>360</v>
      </c>
      <c r="F317" s="92"/>
      <c r="G317" s="159">
        <f>G318</f>
        <v>150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48" outlineLevel="6" thickBot="1">
      <c r="A318" s="87" t="s">
        <v>359</v>
      </c>
      <c r="B318" s="91">
        <v>951</v>
      </c>
      <c r="C318" s="92" t="s">
        <v>14</v>
      </c>
      <c r="D318" s="92" t="s">
        <v>290</v>
      </c>
      <c r="E318" s="92" t="s">
        <v>361</v>
      </c>
      <c r="F318" s="92"/>
      <c r="G318" s="159">
        <v>150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3" t="s">
        <v>158</v>
      </c>
      <c r="B319" s="89">
        <v>951</v>
      </c>
      <c r="C319" s="90" t="s">
        <v>14</v>
      </c>
      <c r="D319" s="90" t="s">
        <v>291</v>
      </c>
      <c r="E319" s="90" t="s">
        <v>5</v>
      </c>
      <c r="F319" s="90"/>
      <c r="G319" s="16">
        <f>G320+G324+G330+G327</f>
        <v>24657.296179999998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5" t="s">
        <v>159</v>
      </c>
      <c r="B320" s="21">
        <v>951</v>
      </c>
      <c r="C320" s="6" t="s">
        <v>14</v>
      </c>
      <c r="D320" s="6" t="s">
        <v>292</v>
      </c>
      <c r="E320" s="6" t="s">
        <v>5</v>
      </c>
      <c r="F320" s="6"/>
      <c r="G320" s="7">
        <f>G321</f>
        <v>12928.3</v>
      </c>
      <c r="H320" s="29">
        <f aca="true" t="shared" si="35" ref="H320:X320">H321</f>
        <v>0</v>
      </c>
      <c r="I320" s="29">
        <f t="shared" si="35"/>
        <v>0</v>
      </c>
      <c r="J320" s="29">
        <f t="shared" si="35"/>
        <v>0</v>
      </c>
      <c r="K320" s="29">
        <f t="shared" si="35"/>
        <v>0</v>
      </c>
      <c r="L320" s="29">
        <f t="shared" si="35"/>
        <v>0</v>
      </c>
      <c r="M320" s="29">
        <f t="shared" si="35"/>
        <v>0</v>
      </c>
      <c r="N320" s="29">
        <f t="shared" si="35"/>
        <v>0</v>
      </c>
      <c r="O320" s="29">
        <f t="shared" si="35"/>
        <v>0</v>
      </c>
      <c r="P320" s="29">
        <f t="shared" si="35"/>
        <v>0</v>
      </c>
      <c r="Q320" s="29">
        <f t="shared" si="35"/>
        <v>0</v>
      </c>
      <c r="R320" s="29">
        <f t="shared" si="35"/>
        <v>0</v>
      </c>
      <c r="S320" s="29">
        <f t="shared" si="35"/>
        <v>0</v>
      </c>
      <c r="T320" s="29">
        <f t="shared" si="35"/>
        <v>0</v>
      </c>
      <c r="U320" s="29">
        <f t="shared" si="35"/>
        <v>0</v>
      </c>
      <c r="V320" s="29">
        <f t="shared" si="35"/>
        <v>0</v>
      </c>
      <c r="W320" s="29">
        <f t="shared" si="35"/>
        <v>0</v>
      </c>
      <c r="X320" s="73">
        <f t="shared" si="35"/>
        <v>669.14176</v>
      </c>
      <c r="Y320" s="59">
        <f>X320/G312*100</f>
        <v>2.6919330049194437</v>
      </c>
    </row>
    <row r="321" spans="1:25" ht="16.5" outlineLevel="6" thickBot="1">
      <c r="A321" s="87" t="s">
        <v>116</v>
      </c>
      <c r="B321" s="91">
        <v>951</v>
      </c>
      <c r="C321" s="92" t="s">
        <v>14</v>
      </c>
      <c r="D321" s="92" t="s">
        <v>292</v>
      </c>
      <c r="E321" s="92" t="s">
        <v>115</v>
      </c>
      <c r="F321" s="92"/>
      <c r="G321" s="97">
        <f>G322+G323</f>
        <v>12928.3</v>
      </c>
      <c r="H321" s="10">
        <f aca="true" t="shared" si="36" ref="H321:X321">H339</f>
        <v>0</v>
      </c>
      <c r="I321" s="10">
        <f t="shared" si="36"/>
        <v>0</v>
      </c>
      <c r="J321" s="10">
        <f t="shared" si="36"/>
        <v>0</v>
      </c>
      <c r="K321" s="10">
        <f t="shared" si="36"/>
        <v>0</v>
      </c>
      <c r="L321" s="10">
        <f t="shared" si="36"/>
        <v>0</v>
      </c>
      <c r="M321" s="10">
        <f t="shared" si="36"/>
        <v>0</v>
      </c>
      <c r="N321" s="10">
        <f t="shared" si="36"/>
        <v>0</v>
      </c>
      <c r="O321" s="10">
        <f t="shared" si="36"/>
        <v>0</v>
      </c>
      <c r="P321" s="10">
        <f t="shared" si="36"/>
        <v>0</v>
      </c>
      <c r="Q321" s="10">
        <f t="shared" si="36"/>
        <v>0</v>
      </c>
      <c r="R321" s="10">
        <f t="shared" si="36"/>
        <v>0</v>
      </c>
      <c r="S321" s="10">
        <f t="shared" si="36"/>
        <v>0</v>
      </c>
      <c r="T321" s="10">
        <f t="shared" si="36"/>
        <v>0</v>
      </c>
      <c r="U321" s="10">
        <f t="shared" si="36"/>
        <v>0</v>
      </c>
      <c r="V321" s="10">
        <f t="shared" si="36"/>
        <v>0</v>
      </c>
      <c r="W321" s="10">
        <f t="shared" si="36"/>
        <v>0</v>
      </c>
      <c r="X321" s="66">
        <f t="shared" si="36"/>
        <v>669.14176</v>
      </c>
      <c r="Y321" s="59">
        <f>X321/G313*100</f>
        <v>334.57088</v>
      </c>
    </row>
    <row r="322" spans="1:25" ht="48" outlineLevel="6" thickBot="1">
      <c r="A322" s="98" t="s">
        <v>197</v>
      </c>
      <c r="B322" s="91">
        <v>951</v>
      </c>
      <c r="C322" s="92" t="s">
        <v>14</v>
      </c>
      <c r="D322" s="92" t="s">
        <v>292</v>
      </c>
      <c r="E322" s="92" t="s">
        <v>85</v>
      </c>
      <c r="F322" s="92"/>
      <c r="G322" s="97">
        <v>12928.3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66"/>
      <c r="Y322" s="59"/>
    </row>
    <row r="323" spans="1:25" ht="16.5" outlineLevel="6" thickBot="1">
      <c r="A323" s="95" t="s">
        <v>83</v>
      </c>
      <c r="B323" s="91">
        <v>951</v>
      </c>
      <c r="C323" s="92" t="s">
        <v>14</v>
      </c>
      <c r="D323" s="92" t="s">
        <v>300</v>
      </c>
      <c r="E323" s="92" t="s">
        <v>84</v>
      </c>
      <c r="F323" s="92"/>
      <c r="G323" s="97">
        <v>0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66"/>
      <c r="Y323" s="59"/>
    </row>
    <row r="324" spans="1:25" ht="32.25" outlineLevel="6" thickBot="1">
      <c r="A324" s="5" t="s">
        <v>160</v>
      </c>
      <c r="B324" s="21">
        <v>951</v>
      </c>
      <c r="C324" s="6" t="s">
        <v>14</v>
      </c>
      <c r="D324" s="6" t="s">
        <v>293</v>
      </c>
      <c r="E324" s="6" t="s">
        <v>5</v>
      </c>
      <c r="F324" s="6"/>
      <c r="G324" s="7">
        <f>G325</f>
        <v>10582.9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66"/>
      <c r="Y324" s="59"/>
    </row>
    <row r="325" spans="1:25" ht="19.5" customHeight="1" outlineLevel="6" thickBot="1">
      <c r="A325" s="87" t="s">
        <v>116</v>
      </c>
      <c r="B325" s="91">
        <v>951</v>
      </c>
      <c r="C325" s="92" t="s">
        <v>14</v>
      </c>
      <c r="D325" s="92" t="s">
        <v>293</v>
      </c>
      <c r="E325" s="92" t="s">
        <v>115</v>
      </c>
      <c r="F325" s="92"/>
      <c r="G325" s="97">
        <f>G326</f>
        <v>10582.9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66"/>
      <c r="Y325" s="59"/>
    </row>
    <row r="326" spans="1:25" ht="48" outlineLevel="6" thickBot="1">
      <c r="A326" s="98" t="s">
        <v>197</v>
      </c>
      <c r="B326" s="91">
        <v>951</v>
      </c>
      <c r="C326" s="92" t="s">
        <v>14</v>
      </c>
      <c r="D326" s="92" t="s">
        <v>293</v>
      </c>
      <c r="E326" s="92" t="s">
        <v>85</v>
      </c>
      <c r="F326" s="92"/>
      <c r="G326" s="97">
        <v>10582.9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66"/>
      <c r="Y326" s="59"/>
    </row>
    <row r="327" spans="1:25" ht="32.25" outlineLevel="6" thickBot="1">
      <c r="A327" s="5" t="s">
        <v>431</v>
      </c>
      <c r="B327" s="21">
        <v>951</v>
      </c>
      <c r="C327" s="6" t="s">
        <v>14</v>
      </c>
      <c r="D327" s="6" t="s">
        <v>432</v>
      </c>
      <c r="E327" s="6" t="s">
        <v>5</v>
      </c>
      <c r="F327" s="6"/>
      <c r="G327" s="145">
        <f>G328</f>
        <v>1000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66"/>
      <c r="Y327" s="59"/>
    </row>
    <row r="328" spans="1:25" ht="16.5" outlineLevel="6" thickBot="1">
      <c r="A328" s="87" t="s">
        <v>116</v>
      </c>
      <c r="B328" s="91">
        <v>951</v>
      </c>
      <c r="C328" s="92" t="s">
        <v>14</v>
      </c>
      <c r="D328" s="92" t="s">
        <v>432</v>
      </c>
      <c r="E328" s="92" t="s">
        <v>115</v>
      </c>
      <c r="F328" s="92"/>
      <c r="G328" s="141">
        <f>G329</f>
        <v>1000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6"/>
      <c r="Y328" s="59"/>
    </row>
    <row r="329" spans="1:25" ht="48" outlineLevel="6" thickBot="1">
      <c r="A329" s="98" t="s">
        <v>197</v>
      </c>
      <c r="B329" s="91">
        <v>951</v>
      </c>
      <c r="C329" s="92" t="s">
        <v>14</v>
      </c>
      <c r="D329" s="92" t="s">
        <v>432</v>
      </c>
      <c r="E329" s="92" t="s">
        <v>85</v>
      </c>
      <c r="F329" s="92"/>
      <c r="G329" s="141">
        <v>1000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6"/>
      <c r="Y329" s="59"/>
    </row>
    <row r="330" spans="1:25" ht="32.25" outlineLevel="6" thickBot="1">
      <c r="A330" s="5" t="s">
        <v>414</v>
      </c>
      <c r="B330" s="21">
        <v>951</v>
      </c>
      <c r="C330" s="6" t="s">
        <v>14</v>
      </c>
      <c r="D330" s="6" t="s">
        <v>415</v>
      </c>
      <c r="E330" s="6" t="s">
        <v>5</v>
      </c>
      <c r="F330" s="6"/>
      <c r="G330" s="145">
        <f>G331</f>
        <v>146.09618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6"/>
      <c r="Y330" s="59"/>
    </row>
    <row r="331" spans="1:25" ht="16.5" outlineLevel="6" thickBot="1">
      <c r="A331" s="87" t="s">
        <v>116</v>
      </c>
      <c r="B331" s="91">
        <v>951</v>
      </c>
      <c r="C331" s="92" t="s">
        <v>14</v>
      </c>
      <c r="D331" s="92" t="s">
        <v>415</v>
      </c>
      <c r="E331" s="92" t="s">
        <v>115</v>
      </c>
      <c r="F331" s="92"/>
      <c r="G331" s="141">
        <f>G332</f>
        <v>146.09618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6"/>
      <c r="Y331" s="59"/>
    </row>
    <row r="332" spans="1:25" ht="16.5" outlineLevel="6" thickBot="1">
      <c r="A332" s="98" t="s">
        <v>83</v>
      </c>
      <c r="B332" s="91">
        <v>951</v>
      </c>
      <c r="C332" s="92" t="s">
        <v>14</v>
      </c>
      <c r="D332" s="92" t="s">
        <v>415</v>
      </c>
      <c r="E332" s="92" t="s">
        <v>84</v>
      </c>
      <c r="F332" s="92"/>
      <c r="G332" s="141">
        <v>146.09618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16.5" outlineLevel="6" thickBot="1">
      <c r="A333" s="8" t="s">
        <v>221</v>
      </c>
      <c r="B333" s="19">
        <v>951</v>
      </c>
      <c r="C333" s="9" t="s">
        <v>14</v>
      </c>
      <c r="D333" s="9" t="s">
        <v>294</v>
      </c>
      <c r="E333" s="9" t="s">
        <v>5</v>
      </c>
      <c r="F333" s="9"/>
      <c r="G333" s="10">
        <f>G334</f>
        <v>80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48" outlineLevel="6" thickBot="1">
      <c r="A334" s="79" t="s">
        <v>161</v>
      </c>
      <c r="B334" s="21">
        <v>951</v>
      </c>
      <c r="C334" s="6" t="s">
        <v>14</v>
      </c>
      <c r="D334" s="6" t="s">
        <v>295</v>
      </c>
      <c r="E334" s="6" t="s">
        <v>5</v>
      </c>
      <c r="F334" s="6"/>
      <c r="G334" s="7">
        <f>G335</f>
        <v>80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18.75" customHeight="1" outlineLevel="6" thickBot="1">
      <c r="A335" s="87" t="s">
        <v>96</v>
      </c>
      <c r="B335" s="91">
        <v>951</v>
      </c>
      <c r="C335" s="92" t="s">
        <v>14</v>
      </c>
      <c r="D335" s="92" t="s">
        <v>295</v>
      </c>
      <c r="E335" s="92" t="s">
        <v>91</v>
      </c>
      <c r="F335" s="92"/>
      <c r="G335" s="97">
        <f>G336</f>
        <v>80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87" t="s">
        <v>97</v>
      </c>
      <c r="B336" s="91">
        <v>951</v>
      </c>
      <c r="C336" s="92" t="s">
        <v>14</v>
      </c>
      <c r="D336" s="92" t="s">
        <v>295</v>
      </c>
      <c r="E336" s="92" t="s">
        <v>92</v>
      </c>
      <c r="F336" s="92"/>
      <c r="G336" s="97">
        <v>80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32.25" outlineLevel="6" thickBot="1">
      <c r="A337" s="8" t="s">
        <v>429</v>
      </c>
      <c r="B337" s="19">
        <v>951</v>
      </c>
      <c r="C337" s="9" t="s">
        <v>14</v>
      </c>
      <c r="D337" s="9" t="s">
        <v>296</v>
      </c>
      <c r="E337" s="9" t="s">
        <v>5</v>
      </c>
      <c r="F337" s="9"/>
      <c r="G337" s="10">
        <f>G338</f>
        <v>50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32.25" outlineLevel="6" thickBot="1">
      <c r="A338" s="79" t="s">
        <v>162</v>
      </c>
      <c r="B338" s="21">
        <v>951</v>
      </c>
      <c r="C338" s="6" t="s">
        <v>14</v>
      </c>
      <c r="D338" s="6" t="s">
        <v>297</v>
      </c>
      <c r="E338" s="6" t="s">
        <v>5</v>
      </c>
      <c r="F338" s="6"/>
      <c r="G338" s="7">
        <f>G339</f>
        <v>50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32.25" outlineLevel="6" thickBot="1">
      <c r="A339" s="87" t="s">
        <v>96</v>
      </c>
      <c r="B339" s="91">
        <v>951</v>
      </c>
      <c r="C339" s="92" t="s">
        <v>14</v>
      </c>
      <c r="D339" s="92" t="s">
        <v>297</v>
      </c>
      <c r="E339" s="92" t="s">
        <v>91</v>
      </c>
      <c r="F339" s="92"/>
      <c r="G339" s="97">
        <f>G340</f>
        <v>50</v>
      </c>
      <c r="H339" s="12">
        <f aca="true" t="shared" si="37" ref="H339:X339">H340</f>
        <v>0</v>
      </c>
      <c r="I339" s="12">
        <f t="shared" si="37"/>
        <v>0</v>
      </c>
      <c r="J339" s="12">
        <f t="shared" si="37"/>
        <v>0</v>
      </c>
      <c r="K339" s="12">
        <f t="shared" si="37"/>
        <v>0</v>
      </c>
      <c r="L339" s="12">
        <f t="shared" si="37"/>
        <v>0</v>
      </c>
      <c r="M339" s="12">
        <f t="shared" si="37"/>
        <v>0</v>
      </c>
      <c r="N339" s="12">
        <f t="shared" si="37"/>
        <v>0</v>
      </c>
      <c r="O339" s="12">
        <f t="shared" si="37"/>
        <v>0</v>
      </c>
      <c r="P339" s="12">
        <f t="shared" si="37"/>
        <v>0</v>
      </c>
      <c r="Q339" s="12">
        <f t="shared" si="37"/>
        <v>0</v>
      </c>
      <c r="R339" s="12">
        <f t="shared" si="37"/>
        <v>0</v>
      </c>
      <c r="S339" s="12">
        <f t="shared" si="37"/>
        <v>0</v>
      </c>
      <c r="T339" s="12">
        <f t="shared" si="37"/>
        <v>0</v>
      </c>
      <c r="U339" s="12">
        <f t="shared" si="37"/>
        <v>0</v>
      </c>
      <c r="V339" s="12">
        <f t="shared" si="37"/>
        <v>0</v>
      </c>
      <c r="W339" s="12">
        <f t="shared" si="37"/>
        <v>0</v>
      </c>
      <c r="X339" s="67">
        <f t="shared" si="37"/>
        <v>669.14176</v>
      </c>
      <c r="Y339" s="59">
        <f>X339/G333*100</f>
        <v>836.4272</v>
      </c>
    </row>
    <row r="340" spans="1:25" ht="32.25" outlineLevel="6" thickBot="1">
      <c r="A340" s="87" t="s">
        <v>97</v>
      </c>
      <c r="B340" s="91">
        <v>951</v>
      </c>
      <c r="C340" s="92" t="s">
        <v>14</v>
      </c>
      <c r="D340" s="92" t="s">
        <v>297</v>
      </c>
      <c r="E340" s="92" t="s">
        <v>92</v>
      </c>
      <c r="F340" s="92"/>
      <c r="G340" s="97">
        <v>50</v>
      </c>
      <c r="H340" s="24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42"/>
      <c r="X340" s="65">
        <v>669.14176</v>
      </c>
      <c r="Y340" s="59">
        <f>X340/G334*100</f>
        <v>836.4272</v>
      </c>
    </row>
    <row r="341" spans="1:25" ht="19.5" outlineLevel="6" thickBot="1">
      <c r="A341" s="8" t="s">
        <v>222</v>
      </c>
      <c r="B341" s="19">
        <v>951</v>
      </c>
      <c r="C341" s="9" t="s">
        <v>14</v>
      </c>
      <c r="D341" s="9" t="s">
        <v>298</v>
      </c>
      <c r="E341" s="9" t="s">
        <v>5</v>
      </c>
      <c r="F341" s="9"/>
      <c r="G341" s="10">
        <f>G342</f>
        <v>0</v>
      </c>
      <c r="H341" s="77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75"/>
      <c r="Y341" s="59"/>
    </row>
    <row r="342" spans="1:25" ht="32.25" outlineLevel="6" thickBot="1">
      <c r="A342" s="79" t="s">
        <v>163</v>
      </c>
      <c r="B342" s="21">
        <v>951</v>
      </c>
      <c r="C342" s="6" t="s">
        <v>14</v>
      </c>
      <c r="D342" s="6" t="s">
        <v>299</v>
      </c>
      <c r="E342" s="6" t="s">
        <v>5</v>
      </c>
      <c r="F342" s="6"/>
      <c r="G342" s="7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18.75" customHeight="1" outlineLevel="6" thickBot="1">
      <c r="A343" s="87" t="s">
        <v>96</v>
      </c>
      <c r="B343" s="91">
        <v>951</v>
      </c>
      <c r="C343" s="92" t="s">
        <v>14</v>
      </c>
      <c r="D343" s="92" t="s">
        <v>299</v>
      </c>
      <c r="E343" s="92" t="s">
        <v>91</v>
      </c>
      <c r="F343" s="92"/>
      <c r="G343" s="97">
        <f>G344</f>
        <v>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/>
      <c r="Y343" s="59"/>
    </row>
    <row r="344" spans="1:25" ht="32.25" outlineLevel="6" thickBot="1">
      <c r="A344" s="87" t="s">
        <v>97</v>
      </c>
      <c r="B344" s="91">
        <v>951</v>
      </c>
      <c r="C344" s="92" t="s">
        <v>14</v>
      </c>
      <c r="D344" s="92" t="s">
        <v>299</v>
      </c>
      <c r="E344" s="92" t="s">
        <v>92</v>
      </c>
      <c r="F344" s="92"/>
      <c r="G344" s="97">
        <v>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19.5" outlineLevel="6" thickBot="1">
      <c r="A345" s="107" t="s">
        <v>44</v>
      </c>
      <c r="B345" s="18">
        <v>951</v>
      </c>
      <c r="C345" s="14" t="s">
        <v>43</v>
      </c>
      <c r="D345" s="14" t="s">
        <v>246</v>
      </c>
      <c r="E345" s="14" t="s">
        <v>5</v>
      </c>
      <c r="F345" s="14"/>
      <c r="G345" s="15">
        <f>G346+G352+G364+G358</f>
        <v>23034.7836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</row>
    <row r="346" spans="1:25" ht="19.5" outlineLevel="6" thickBot="1">
      <c r="A346" s="123" t="s">
        <v>36</v>
      </c>
      <c r="B346" s="18">
        <v>951</v>
      </c>
      <c r="C346" s="39" t="s">
        <v>15</v>
      </c>
      <c r="D346" s="39" t="s">
        <v>246</v>
      </c>
      <c r="E346" s="39" t="s">
        <v>5</v>
      </c>
      <c r="F346" s="39"/>
      <c r="G346" s="118">
        <f>G347</f>
        <v>732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111" t="s">
        <v>131</v>
      </c>
      <c r="B347" s="19">
        <v>951</v>
      </c>
      <c r="C347" s="9" t="s">
        <v>15</v>
      </c>
      <c r="D347" s="9" t="s">
        <v>247</v>
      </c>
      <c r="E347" s="9" t="s">
        <v>5</v>
      </c>
      <c r="F347" s="9"/>
      <c r="G347" s="10">
        <f>G348</f>
        <v>732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35.25" customHeight="1" outlineLevel="6" thickBot="1">
      <c r="A348" s="111" t="s">
        <v>132</v>
      </c>
      <c r="B348" s="19">
        <v>951</v>
      </c>
      <c r="C348" s="11" t="s">
        <v>15</v>
      </c>
      <c r="D348" s="11" t="s">
        <v>248</v>
      </c>
      <c r="E348" s="11" t="s">
        <v>5</v>
      </c>
      <c r="F348" s="11"/>
      <c r="G348" s="12">
        <f>G349</f>
        <v>732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32.25" outlineLevel="6" thickBot="1">
      <c r="A349" s="93" t="s">
        <v>164</v>
      </c>
      <c r="B349" s="89">
        <v>951</v>
      </c>
      <c r="C349" s="90" t="s">
        <v>15</v>
      </c>
      <c r="D349" s="90" t="s">
        <v>301</v>
      </c>
      <c r="E349" s="90" t="s">
        <v>5</v>
      </c>
      <c r="F349" s="90"/>
      <c r="G349" s="16">
        <f>G350</f>
        <v>732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18" customHeight="1" outlineLevel="6" thickBot="1">
      <c r="A350" s="5" t="s">
        <v>120</v>
      </c>
      <c r="B350" s="21">
        <v>951</v>
      </c>
      <c r="C350" s="6" t="s">
        <v>15</v>
      </c>
      <c r="D350" s="6" t="s">
        <v>301</v>
      </c>
      <c r="E350" s="6" t="s">
        <v>118</v>
      </c>
      <c r="F350" s="6"/>
      <c r="G350" s="7">
        <f>G351</f>
        <v>732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87" t="s">
        <v>121</v>
      </c>
      <c r="B351" s="91">
        <v>951</v>
      </c>
      <c r="C351" s="92" t="s">
        <v>15</v>
      </c>
      <c r="D351" s="92" t="s">
        <v>301</v>
      </c>
      <c r="E351" s="92" t="s">
        <v>119</v>
      </c>
      <c r="F351" s="92"/>
      <c r="G351" s="97">
        <v>732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9.5" outlineLevel="6" thickBot="1">
      <c r="A352" s="123" t="s">
        <v>37</v>
      </c>
      <c r="B352" s="18">
        <v>951</v>
      </c>
      <c r="C352" s="39" t="s">
        <v>16</v>
      </c>
      <c r="D352" s="39" t="s">
        <v>246</v>
      </c>
      <c r="E352" s="39" t="s">
        <v>5</v>
      </c>
      <c r="F352" s="39"/>
      <c r="G352" s="118">
        <f>G353</f>
        <v>1388.2964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19.5" outlineLevel="6" thickBot="1">
      <c r="A353" s="13" t="s">
        <v>141</v>
      </c>
      <c r="B353" s="19">
        <v>951</v>
      </c>
      <c r="C353" s="9" t="s">
        <v>16</v>
      </c>
      <c r="D353" s="9" t="s">
        <v>246</v>
      </c>
      <c r="E353" s="9" t="s">
        <v>5</v>
      </c>
      <c r="F353" s="9"/>
      <c r="G353" s="140">
        <f>G354</f>
        <v>1388.2964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19.5" outlineLevel="6" thickBot="1">
      <c r="A354" s="8" t="s">
        <v>223</v>
      </c>
      <c r="B354" s="19">
        <v>951</v>
      </c>
      <c r="C354" s="9" t="s">
        <v>16</v>
      </c>
      <c r="D354" s="9" t="s">
        <v>302</v>
      </c>
      <c r="E354" s="9" t="s">
        <v>5</v>
      </c>
      <c r="F354" s="9"/>
      <c r="G354" s="10">
        <f>G355</f>
        <v>1388.2964</v>
      </c>
      <c r="H354" s="29" t="e">
        <f>H355+#REF!</f>
        <v>#REF!</v>
      </c>
      <c r="I354" s="29" t="e">
        <f>I355+#REF!</f>
        <v>#REF!</v>
      </c>
      <c r="J354" s="29" t="e">
        <f>J355+#REF!</f>
        <v>#REF!</v>
      </c>
      <c r="K354" s="29" t="e">
        <f>K355+#REF!</f>
        <v>#REF!</v>
      </c>
      <c r="L354" s="29" t="e">
        <f>L355+#REF!</f>
        <v>#REF!</v>
      </c>
      <c r="M354" s="29" t="e">
        <f>M355+#REF!</f>
        <v>#REF!</v>
      </c>
      <c r="N354" s="29" t="e">
        <f>N355+#REF!</f>
        <v>#REF!</v>
      </c>
      <c r="O354" s="29" t="e">
        <f>O355+#REF!</f>
        <v>#REF!</v>
      </c>
      <c r="P354" s="29" t="e">
        <f>P355+#REF!</f>
        <v>#REF!</v>
      </c>
      <c r="Q354" s="29" t="e">
        <f>Q355+#REF!</f>
        <v>#REF!</v>
      </c>
      <c r="R354" s="29" t="e">
        <f>R355+#REF!</f>
        <v>#REF!</v>
      </c>
      <c r="S354" s="29" t="e">
        <f>S355+#REF!</f>
        <v>#REF!</v>
      </c>
      <c r="T354" s="29" t="e">
        <f>T355+#REF!</f>
        <v>#REF!</v>
      </c>
      <c r="U354" s="29" t="e">
        <f>U355+#REF!</f>
        <v>#REF!</v>
      </c>
      <c r="V354" s="29" t="e">
        <f>V355+#REF!</f>
        <v>#REF!</v>
      </c>
      <c r="W354" s="29" t="e">
        <f>W355+#REF!</f>
        <v>#REF!</v>
      </c>
      <c r="X354" s="73" t="e">
        <f>X355+#REF!</f>
        <v>#REF!</v>
      </c>
      <c r="Y354" s="59" t="e">
        <f>X354/G347*100</f>
        <v>#REF!</v>
      </c>
    </row>
    <row r="355" spans="1:25" ht="48" outlineLevel="6" thickBot="1">
      <c r="A355" s="113" t="s">
        <v>381</v>
      </c>
      <c r="B355" s="89">
        <v>951</v>
      </c>
      <c r="C355" s="90" t="s">
        <v>16</v>
      </c>
      <c r="D355" s="90" t="s">
        <v>380</v>
      </c>
      <c r="E355" s="90" t="s">
        <v>5</v>
      </c>
      <c r="F355" s="90"/>
      <c r="G355" s="16">
        <f>G356</f>
        <v>1388.2964</v>
      </c>
      <c r="H355" s="31" t="e">
        <f aca="true" t="shared" si="38" ref="H355:X356">H356</f>
        <v>#REF!</v>
      </c>
      <c r="I355" s="31" t="e">
        <f t="shared" si="38"/>
        <v>#REF!</v>
      </c>
      <c r="J355" s="31" t="e">
        <f t="shared" si="38"/>
        <v>#REF!</v>
      </c>
      <c r="K355" s="31" t="e">
        <f t="shared" si="38"/>
        <v>#REF!</v>
      </c>
      <c r="L355" s="31" t="e">
        <f t="shared" si="38"/>
        <v>#REF!</v>
      </c>
      <c r="M355" s="31" t="e">
        <f t="shared" si="38"/>
        <v>#REF!</v>
      </c>
      <c r="N355" s="31" t="e">
        <f t="shared" si="38"/>
        <v>#REF!</v>
      </c>
      <c r="O355" s="31" t="e">
        <f t="shared" si="38"/>
        <v>#REF!</v>
      </c>
      <c r="P355" s="31" t="e">
        <f t="shared" si="38"/>
        <v>#REF!</v>
      </c>
      <c r="Q355" s="31" t="e">
        <f t="shared" si="38"/>
        <v>#REF!</v>
      </c>
      <c r="R355" s="31" t="e">
        <f t="shared" si="38"/>
        <v>#REF!</v>
      </c>
      <c r="S355" s="31" t="e">
        <f t="shared" si="38"/>
        <v>#REF!</v>
      </c>
      <c r="T355" s="31" t="e">
        <f t="shared" si="38"/>
        <v>#REF!</v>
      </c>
      <c r="U355" s="31" t="e">
        <f t="shared" si="38"/>
        <v>#REF!</v>
      </c>
      <c r="V355" s="31" t="e">
        <f t="shared" si="38"/>
        <v>#REF!</v>
      </c>
      <c r="W355" s="31" t="e">
        <f t="shared" si="38"/>
        <v>#REF!</v>
      </c>
      <c r="X355" s="66" t="e">
        <f t="shared" si="38"/>
        <v>#REF!</v>
      </c>
      <c r="Y355" s="59" t="e">
        <f>X355/G348*100</f>
        <v>#REF!</v>
      </c>
    </row>
    <row r="356" spans="1:25" ht="32.25" outlineLevel="6" thickBot="1">
      <c r="A356" s="5" t="s">
        <v>102</v>
      </c>
      <c r="B356" s="21">
        <v>951</v>
      </c>
      <c r="C356" s="6" t="s">
        <v>16</v>
      </c>
      <c r="D356" s="6" t="s">
        <v>380</v>
      </c>
      <c r="E356" s="6" t="s">
        <v>101</v>
      </c>
      <c r="F356" s="6"/>
      <c r="G356" s="7">
        <f>G357</f>
        <v>1388.2964</v>
      </c>
      <c r="H356" s="32" t="e">
        <f t="shared" si="38"/>
        <v>#REF!</v>
      </c>
      <c r="I356" s="32" t="e">
        <f t="shared" si="38"/>
        <v>#REF!</v>
      </c>
      <c r="J356" s="32" t="e">
        <f t="shared" si="38"/>
        <v>#REF!</v>
      </c>
      <c r="K356" s="32" t="e">
        <f t="shared" si="38"/>
        <v>#REF!</v>
      </c>
      <c r="L356" s="32" t="e">
        <f t="shared" si="38"/>
        <v>#REF!</v>
      </c>
      <c r="M356" s="32" t="e">
        <f t="shared" si="38"/>
        <v>#REF!</v>
      </c>
      <c r="N356" s="32" t="e">
        <f t="shared" si="38"/>
        <v>#REF!</v>
      </c>
      <c r="O356" s="32" t="e">
        <f t="shared" si="38"/>
        <v>#REF!</v>
      </c>
      <c r="P356" s="32" t="e">
        <f t="shared" si="38"/>
        <v>#REF!</v>
      </c>
      <c r="Q356" s="32" t="e">
        <f t="shared" si="38"/>
        <v>#REF!</v>
      </c>
      <c r="R356" s="32" t="e">
        <f t="shared" si="38"/>
        <v>#REF!</v>
      </c>
      <c r="S356" s="32" t="e">
        <f t="shared" si="38"/>
        <v>#REF!</v>
      </c>
      <c r="T356" s="32" t="e">
        <f t="shared" si="38"/>
        <v>#REF!</v>
      </c>
      <c r="U356" s="32" t="e">
        <f t="shared" si="38"/>
        <v>#REF!</v>
      </c>
      <c r="V356" s="32" t="e">
        <f t="shared" si="38"/>
        <v>#REF!</v>
      </c>
      <c r="W356" s="32" t="e">
        <f t="shared" si="38"/>
        <v>#REF!</v>
      </c>
      <c r="X356" s="67" t="e">
        <f t="shared" si="38"/>
        <v>#REF!</v>
      </c>
      <c r="Y356" s="59" t="e">
        <f>X356/G349*100</f>
        <v>#REF!</v>
      </c>
    </row>
    <row r="357" spans="1:25" ht="16.5" outlineLevel="6" thickBot="1">
      <c r="A357" s="87" t="s">
        <v>123</v>
      </c>
      <c r="B357" s="91">
        <v>951</v>
      </c>
      <c r="C357" s="92" t="s">
        <v>16</v>
      </c>
      <c r="D357" s="92" t="s">
        <v>380</v>
      </c>
      <c r="E357" s="92" t="s">
        <v>122</v>
      </c>
      <c r="F357" s="92"/>
      <c r="G357" s="141">
        <f>350+1038.2964</f>
        <v>1388.2964</v>
      </c>
      <c r="H357" s="34" t="e">
        <f>#REF!</f>
        <v>#REF!</v>
      </c>
      <c r="I357" s="34" t="e">
        <f>#REF!</f>
        <v>#REF!</v>
      </c>
      <c r="J357" s="34" t="e">
        <f>#REF!</f>
        <v>#REF!</v>
      </c>
      <c r="K357" s="34" t="e">
        <f>#REF!</f>
        <v>#REF!</v>
      </c>
      <c r="L357" s="34" t="e">
        <f>#REF!</f>
        <v>#REF!</v>
      </c>
      <c r="M357" s="34" t="e">
        <f>#REF!</f>
        <v>#REF!</v>
      </c>
      <c r="N357" s="34" t="e">
        <f>#REF!</f>
        <v>#REF!</v>
      </c>
      <c r="O357" s="34" t="e">
        <f>#REF!</f>
        <v>#REF!</v>
      </c>
      <c r="P357" s="34" t="e">
        <f>#REF!</f>
        <v>#REF!</v>
      </c>
      <c r="Q357" s="34" t="e">
        <f>#REF!</f>
        <v>#REF!</v>
      </c>
      <c r="R357" s="34" t="e">
        <f>#REF!</f>
        <v>#REF!</v>
      </c>
      <c r="S357" s="34" t="e">
        <f>#REF!</f>
        <v>#REF!</v>
      </c>
      <c r="T357" s="34" t="e">
        <f>#REF!</f>
        <v>#REF!</v>
      </c>
      <c r="U357" s="34" t="e">
        <f>#REF!</f>
        <v>#REF!</v>
      </c>
      <c r="V357" s="34" t="e">
        <f>#REF!</f>
        <v>#REF!</v>
      </c>
      <c r="W357" s="34" t="e">
        <f>#REF!</f>
        <v>#REF!</v>
      </c>
      <c r="X357" s="68" t="e">
        <f>#REF!</f>
        <v>#REF!</v>
      </c>
      <c r="Y357" s="59" t="e">
        <f>X357/G350*100</f>
        <v>#REF!</v>
      </c>
    </row>
    <row r="358" spans="1:25" ht="16.5" outlineLevel="6" thickBot="1">
      <c r="A358" s="123" t="s">
        <v>40</v>
      </c>
      <c r="B358" s="18">
        <v>951</v>
      </c>
      <c r="C358" s="39" t="s">
        <v>21</v>
      </c>
      <c r="D358" s="39" t="s">
        <v>246</v>
      </c>
      <c r="E358" s="39" t="s">
        <v>5</v>
      </c>
      <c r="F358" s="39"/>
      <c r="G358" s="118">
        <f>G359</f>
        <v>20814.4872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</row>
    <row r="359" spans="1:25" ht="16.5" outlineLevel="6" thickBot="1">
      <c r="A359" s="13" t="s">
        <v>141</v>
      </c>
      <c r="B359" s="19">
        <v>951</v>
      </c>
      <c r="C359" s="9" t="s">
        <v>21</v>
      </c>
      <c r="D359" s="9" t="s">
        <v>246</v>
      </c>
      <c r="E359" s="9" t="s">
        <v>5</v>
      </c>
      <c r="F359" s="9"/>
      <c r="G359" s="140">
        <f>G360</f>
        <v>20814.4872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</row>
    <row r="360" spans="1:25" ht="33" customHeight="1" outlineLevel="6" thickBot="1">
      <c r="A360" s="8" t="s">
        <v>398</v>
      </c>
      <c r="B360" s="19">
        <v>951</v>
      </c>
      <c r="C360" s="9" t="s">
        <v>21</v>
      </c>
      <c r="D360" s="9" t="s">
        <v>371</v>
      </c>
      <c r="E360" s="9" t="s">
        <v>5</v>
      </c>
      <c r="F360" s="9"/>
      <c r="G360" s="140">
        <f>G361</f>
        <v>20814.4872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</row>
    <row r="361" spans="1:25" ht="48" outlineLevel="6" thickBot="1">
      <c r="A361" s="113" t="s">
        <v>422</v>
      </c>
      <c r="B361" s="89">
        <v>951</v>
      </c>
      <c r="C361" s="90" t="s">
        <v>21</v>
      </c>
      <c r="D361" s="90" t="s">
        <v>423</v>
      </c>
      <c r="E361" s="90" t="s">
        <v>5</v>
      </c>
      <c r="F361" s="90"/>
      <c r="G361" s="142">
        <f>G362</f>
        <v>20814.4872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</row>
    <row r="362" spans="1:25" ht="16.5" outlineLevel="6" thickBot="1">
      <c r="A362" s="5" t="s">
        <v>358</v>
      </c>
      <c r="B362" s="21">
        <v>951</v>
      </c>
      <c r="C362" s="6" t="s">
        <v>21</v>
      </c>
      <c r="D362" s="6" t="s">
        <v>423</v>
      </c>
      <c r="E362" s="6" t="s">
        <v>360</v>
      </c>
      <c r="F362" s="6"/>
      <c r="G362" s="145">
        <f>G363</f>
        <v>20814.4872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</row>
    <row r="363" spans="1:25" ht="48" outlineLevel="6" thickBot="1">
      <c r="A363" s="87" t="s">
        <v>359</v>
      </c>
      <c r="B363" s="91">
        <v>951</v>
      </c>
      <c r="C363" s="92" t="s">
        <v>21</v>
      </c>
      <c r="D363" s="92" t="s">
        <v>423</v>
      </c>
      <c r="E363" s="92" t="s">
        <v>361</v>
      </c>
      <c r="F363" s="92"/>
      <c r="G363" s="141">
        <v>20814.4872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</row>
    <row r="364" spans="1:25" ht="19.5" outlineLevel="6" thickBot="1">
      <c r="A364" s="123" t="s">
        <v>165</v>
      </c>
      <c r="B364" s="18">
        <v>951</v>
      </c>
      <c r="C364" s="39" t="s">
        <v>166</v>
      </c>
      <c r="D364" s="39" t="s">
        <v>246</v>
      </c>
      <c r="E364" s="39" t="s">
        <v>5</v>
      </c>
      <c r="F364" s="39"/>
      <c r="G364" s="118">
        <f>G365</f>
        <v>100</v>
      </c>
      <c r="H364" s="24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42"/>
      <c r="X364" s="65">
        <v>63.00298</v>
      </c>
      <c r="Y364" s="59">
        <f>X364/G356*100</f>
        <v>4.538150498697541</v>
      </c>
    </row>
    <row r="365" spans="1:25" ht="19.5" outlineLevel="6" thickBot="1">
      <c r="A365" s="13" t="s">
        <v>224</v>
      </c>
      <c r="B365" s="19">
        <v>951</v>
      </c>
      <c r="C365" s="9" t="s">
        <v>166</v>
      </c>
      <c r="D365" s="9" t="s">
        <v>303</v>
      </c>
      <c r="E365" s="9" t="s">
        <v>5</v>
      </c>
      <c r="F365" s="9"/>
      <c r="G365" s="10">
        <f>G366</f>
        <v>100</v>
      </c>
      <c r="H365" s="77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75"/>
      <c r="Y365" s="59"/>
    </row>
    <row r="366" spans="1:25" ht="48" outlineLevel="6" thickBot="1">
      <c r="A366" s="113" t="s">
        <v>167</v>
      </c>
      <c r="B366" s="89">
        <v>951</v>
      </c>
      <c r="C366" s="90" t="s">
        <v>166</v>
      </c>
      <c r="D366" s="90" t="s">
        <v>304</v>
      </c>
      <c r="E366" s="90" t="s">
        <v>5</v>
      </c>
      <c r="F366" s="90"/>
      <c r="G366" s="16">
        <f>G367</f>
        <v>100</v>
      </c>
      <c r="H366" s="77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75"/>
      <c r="Y366" s="59"/>
    </row>
    <row r="367" spans="1:25" ht="18" customHeight="1" outlineLevel="6" thickBot="1">
      <c r="A367" s="5" t="s">
        <v>96</v>
      </c>
      <c r="B367" s="21">
        <v>951</v>
      </c>
      <c r="C367" s="6" t="s">
        <v>168</v>
      </c>
      <c r="D367" s="6" t="s">
        <v>304</v>
      </c>
      <c r="E367" s="6" t="s">
        <v>91</v>
      </c>
      <c r="F367" s="6"/>
      <c r="G367" s="7">
        <f>G368</f>
        <v>100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32.25" outlineLevel="6" thickBot="1">
      <c r="A368" s="87" t="s">
        <v>97</v>
      </c>
      <c r="B368" s="91">
        <v>951</v>
      </c>
      <c r="C368" s="92" t="s">
        <v>166</v>
      </c>
      <c r="D368" s="92" t="s">
        <v>304</v>
      </c>
      <c r="E368" s="92" t="s">
        <v>92</v>
      </c>
      <c r="F368" s="92"/>
      <c r="G368" s="97">
        <v>100</v>
      </c>
      <c r="H368" s="77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75"/>
      <c r="Y368" s="59"/>
    </row>
    <row r="369" spans="1:25" ht="19.5" outlineLevel="6" thickBot="1">
      <c r="A369" s="107" t="s">
        <v>70</v>
      </c>
      <c r="B369" s="18">
        <v>951</v>
      </c>
      <c r="C369" s="14" t="s">
        <v>42</v>
      </c>
      <c r="D369" s="14" t="s">
        <v>246</v>
      </c>
      <c r="E369" s="14" t="s">
        <v>5</v>
      </c>
      <c r="F369" s="14"/>
      <c r="G369" s="15">
        <f>G370+G376</f>
        <v>2300</v>
      </c>
      <c r="H369" s="77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75"/>
      <c r="Y369" s="59"/>
    </row>
    <row r="370" spans="1:25" ht="19.5" outlineLevel="6" thickBot="1">
      <c r="A370" s="8" t="s">
        <v>169</v>
      </c>
      <c r="B370" s="19">
        <v>951</v>
      </c>
      <c r="C370" s="9" t="s">
        <v>75</v>
      </c>
      <c r="D370" s="9" t="s">
        <v>246</v>
      </c>
      <c r="E370" s="9" t="s">
        <v>5</v>
      </c>
      <c r="F370" s="9"/>
      <c r="G370" s="10">
        <f>G371</f>
        <v>300</v>
      </c>
      <c r="H370" s="29" t="e">
        <f>H371+#REF!</f>
        <v>#REF!</v>
      </c>
      <c r="I370" s="29" t="e">
        <f>I371+#REF!</f>
        <v>#REF!</v>
      </c>
      <c r="J370" s="29" t="e">
        <f>J371+#REF!</f>
        <v>#REF!</v>
      </c>
      <c r="K370" s="29" t="e">
        <f>K371+#REF!</f>
        <v>#REF!</v>
      </c>
      <c r="L370" s="29" t="e">
        <f>L371+#REF!</f>
        <v>#REF!</v>
      </c>
      <c r="M370" s="29" t="e">
        <f>M371+#REF!</f>
        <v>#REF!</v>
      </c>
      <c r="N370" s="29" t="e">
        <f>N371+#REF!</f>
        <v>#REF!</v>
      </c>
      <c r="O370" s="29" t="e">
        <f>O371+#REF!</f>
        <v>#REF!</v>
      </c>
      <c r="P370" s="29" t="e">
        <f>P371+#REF!</f>
        <v>#REF!</v>
      </c>
      <c r="Q370" s="29" t="e">
        <f>Q371+#REF!</f>
        <v>#REF!</v>
      </c>
      <c r="R370" s="29" t="e">
        <f>R371+#REF!</f>
        <v>#REF!</v>
      </c>
      <c r="S370" s="29" t="e">
        <f>S371+#REF!</f>
        <v>#REF!</v>
      </c>
      <c r="T370" s="29" t="e">
        <f>T371+#REF!</f>
        <v>#REF!</v>
      </c>
      <c r="U370" s="29" t="e">
        <f>U371+#REF!</f>
        <v>#REF!</v>
      </c>
      <c r="V370" s="29" t="e">
        <f>V371+#REF!</f>
        <v>#REF!</v>
      </c>
      <c r="W370" s="29" t="e">
        <f>W371+#REF!</f>
        <v>#REF!</v>
      </c>
      <c r="X370" s="73" t="e">
        <f>X371+#REF!</f>
        <v>#REF!</v>
      </c>
      <c r="Y370" s="59" t="e">
        <f>X370/G364*100</f>
        <v>#REF!</v>
      </c>
    </row>
    <row r="371" spans="1:25" ht="16.5" outlineLevel="6" thickBot="1">
      <c r="A371" s="99" t="s">
        <v>225</v>
      </c>
      <c r="B371" s="105">
        <v>951</v>
      </c>
      <c r="C371" s="90" t="s">
        <v>75</v>
      </c>
      <c r="D371" s="90" t="s">
        <v>305</v>
      </c>
      <c r="E371" s="90" t="s">
        <v>5</v>
      </c>
      <c r="F371" s="90"/>
      <c r="G371" s="16">
        <f>G372</f>
        <v>300</v>
      </c>
      <c r="H371" s="31">
        <f aca="true" t="shared" si="39" ref="H371:X374">H372</f>
        <v>0</v>
      </c>
      <c r="I371" s="31">
        <f t="shared" si="39"/>
        <v>0</v>
      </c>
      <c r="J371" s="31">
        <f t="shared" si="39"/>
        <v>0</v>
      </c>
      <c r="K371" s="31">
        <f t="shared" si="39"/>
        <v>0</v>
      </c>
      <c r="L371" s="31">
        <f t="shared" si="39"/>
        <v>0</v>
      </c>
      <c r="M371" s="31">
        <f t="shared" si="39"/>
        <v>0</v>
      </c>
      <c r="N371" s="31">
        <f t="shared" si="39"/>
        <v>0</v>
      </c>
      <c r="O371" s="31">
        <f t="shared" si="39"/>
        <v>0</v>
      </c>
      <c r="P371" s="31">
        <f t="shared" si="39"/>
        <v>0</v>
      </c>
      <c r="Q371" s="31">
        <f t="shared" si="39"/>
        <v>0</v>
      </c>
      <c r="R371" s="31">
        <f t="shared" si="39"/>
        <v>0</v>
      </c>
      <c r="S371" s="31">
        <f t="shared" si="39"/>
        <v>0</v>
      </c>
      <c r="T371" s="31">
        <f t="shared" si="39"/>
        <v>0</v>
      </c>
      <c r="U371" s="31">
        <f t="shared" si="39"/>
        <v>0</v>
      </c>
      <c r="V371" s="31">
        <f t="shared" si="39"/>
        <v>0</v>
      </c>
      <c r="W371" s="31">
        <f t="shared" si="39"/>
        <v>0</v>
      </c>
      <c r="X371" s="66">
        <f t="shared" si="39"/>
        <v>499.74378</v>
      </c>
      <c r="Y371" s="59">
        <f>X371/G365*100</f>
        <v>499.74378</v>
      </c>
    </row>
    <row r="372" spans="1:25" ht="30" customHeight="1" outlineLevel="6" thickBot="1">
      <c r="A372" s="113" t="s">
        <v>170</v>
      </c>
      <c r="B372" s="89">
        <v>951</v>
      </c>
      <c r="C372" s="90" t="s">
        <v>75</v>
      </c>
      <c r="D372" s="90" t="s">
        <v>306</v>
      </c>
      <c r="E372" s="90" t="s">
        <v>5</v>
      </c>
      <c r="F372" s="90"/>
      <c r="G372" s="16">
        <f>G374+G373</f>
        <v>300</v>
      </c>
      <c r="H372" s="32">
        <f aca="true" t="shared" si="40" ref="H372:X372">H374</f>
        <v>0</v>
      </c>
      <c r="I372" s="32">
        <f t="shared" si="40"/>
        <v>0</v>
      </c>
      <c r="J372" s="32">
        <f t="shared" si="40"/>
        <v>0</v>
      </c>
      <c r="K372" s="32">
        <f t="shared" si="40"/>
        <v>0</v>
      </c>
      <c r="L372" s="32">
        <f t="shared" si="40"/>
        <v>0</v>
      </c>
      <c r="M372" s="32">
        <f t="shared" si="40"/>
        <v>0</v>
      </c>
      <c r="N372" s="32">
        <f t="shared" si="40"/>
        <v>0</v>
      </c>
      <c r="O372" s="32">
        <f t="shared" si="40"/>
        <v>0</v>
      </c>
      <c r="P372" s="32">
        <f t="shared" si="40"/>
        <v>0</v>
      </c>
      <c r="Q372" s="32">
        <f t="shared" si="40"/>
        <v>0</v>
      </c>
      <c r="R372" s="32">
        <f t="shared" si="40"/>
        <v>0</v>
      </c>
      <c r="S372" s="32">
        <f t="shared" si="40"/>
        <v>0</v>
      </c>
      <c r="T372" s="32">
        <f t="shared" si="40"/>
        <v>0</v>
      </c>
      <c r="U372" s="32">
        <f t="shared" si="40"/>
        <v>0</v>
      </c>
      <c r="V372" s="32">
        <f t="shared" si="40"/>
        <v>0</v>
      </c>
      <c r="W372" s="32">
        <f t="shared" si="40"/>
        <v>0</v>
      </c>
      <c r="X372" s="67">
        <f t="shared" si="40"/>
        <v>499.74378</v>
      </c>
      <c r="Y372" s="59">
        <f>X372/G366*100</f>
        <v>499.74378</v>
      </c>
    </row>
    <row r="373" spans="1:25" ht="19.5" customHeight="1" outlineLevel="6" thickBot="1">
      <c r="A373" s="5" t="s">
        <v>354</v>
      </c>
      <c r="B373" s="21">
        <v>951</v>
      </c>
      <c r="C373" s="6" t="s">
        <v>75</v>
      </c>
      <c r="D373" s="6" t="s">
        <v>306</v>
      </c>
      <c r="E373" s="6" t="s">
        <v>338</v>
      </c>
      <c r="F373" s="6"/>
      <c r="G373" s="7">
        <v>30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67"/>
      <c r="Y373" s="59"/>
    </row>
    <row r="374" spans="1:25" ht="18.75" customHeight="1" outlineLevel="6" thickBot="1">
      <c r="A374" s="5" t="s">
        <v>96</v>
      </c>
      <c r="B374" s="21">
        <v>951</v>
      </c>
      <c r="C374" s="6" t="s">
        <v>75</v>
      </c>
      <c r="D374" s="6" t="s">
        <v>306</v>
      </c>
      <c r="E374" s="6" t="s">
        <v>91</v>
      </c>
      <c r="F374" s="6"/>
      <c r="G374" s="7">
        <f>G375</f>
        <v>270</v>
      </c>
      <c r="H374" s="34">
        <f t="shared" si="39"/>
        <v>0</v>
      </c>
      <c r="I374" s="34">
        <f t="shared" si="39"/>
        <v>0</v>
      </c>
      <c r="J374" s="34">
        <f t="shared" si="39"/>
        <v>0</v>
      </c>
      <c r="K374" s="34">
        <f t="shared" si="39"/>
        <v>0</v>
      </c>
      <c r="L374" s="34">
        <f t="shared" si="39"/>
        <v>0</v>
      </c>
      <c r="M374" s="34">
        <f t="shared" si="39"/>
        <v>0</v>
      </c>
      <c r="N374" s="34">
        <f t="shared" si="39"/>
        <v>0</v>
      </c>
      <c r="O374" s="34">
        <f t="shared" si="39"/>
        <v>0</v>
      </c>
      <c r="P374" s="34">
        <f t="shared" si="39"/>
        <v>0</v>
      </c>
      <c r="Q374" s="34">
        <f t="shared" si="39"/>
        <v>0</v>
      </c>
      <c r="R374" s="34">
        <f t="shared" si="39"/>
        <v>0</v>
      </c>
      <c r="S374" s="34">
        <f t="shared" si="39"/>
        <v>0</v>
      </c>
      <c r="T374" s="34">
        <f t="shared" si="39"/>
        <v>0</v>
      </c>
      <c r="U374" s="34">
        <f t="shared" si="39"/>
        <v>0</v>
      </c>
      <c r="V374" s="34">
        <f t="shared" si="39"/>
        <v>0</v>
      </c>
      <c r="W374" s="34">
        <f t="shared" si="39"/>
        <v>0</v>
      </c>
      <c r="X374" s="68">
        <f t="shared" si="39"/>
        <v>499.74378</v>
      </c>
      <c r="Y374" s="59">
        <f>X374/G367*100</f>
        <v>499.74378</v>
      </c>
    </row>
    <row r="375" spans="1:25" ht="32.25" outlineLevel="6" thickBot="1">
      <c r="A375" s="87" t="s">
        <v>97</v>
      </c>
      <c r="B375" s="91">
        <v>951</v>
      </c>
      <c r="C375" s="92" t="s">
        <v>75</v>
      </c>
      <c r="D375" s="92" t="s">
        <v>306</v>
      </c>
      <c r="E375" s="92" t="s">
        <v>92</v>
      </c>
      <c r="F375" s="92"/>
      <c r="G375" s="97">
        <f>92+178</f>
        <v>270</v>
      </c>
      <c r="H375" s="24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42"/>
      <c r="X375" s="65">
        <v>499.74378</v>
      </c>
      <c r="Y375" s="59">
        <f>X375/G368*100</f>
        <v>499.74378</v>
      </c>
    </row>
    <row r="376" spans="1:25" ht="19.5" outlineLevel="6" thickBot="1">
      <c r="A376" s="8" t="s">
        <v>424</v>
      </c>
      <c r="B376" s="19">
        <v>951</v>
      </c>
      <c r="C376" s="9" t="s">
        <v>427</v>
      </c>
      <c r="D376" s="9" t="s">
        <v>246</v>
      </c>
      <c r="E376" s="9" t="s">
        <v>5</v>
      </c>
      <c r="F376" s="9"/>
      <c r="G376" s="10">
        <f>G377</f>
        <v>2000</v>
      </c>
      <c r="H376" s="77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75"/>
      <c r="Y376" s="59"/>
    </row>
    <row r="377" spans="1:25" ht="19.5" outlineLevel="6" thickBot="1">
      <c r="A377" s="99" t="s">
        <v>425</v>
      </c>
      <c r="B377" s="105">
        <v>951</v>
      </c>
      <c r="C377" s="90" t="s">
        <v>427</v>
      </c>
      <c r="D377" s="90" t="s">
        <v>305</v>
      </c>
      <c r="E377" s="90" t="s">
        <v>5</v>
      </c>
      <c r="F377" s="90"/>
      <c r="G377" s="16">
        <f>G378</f>
        <v>2000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/>
      <c r="Y377" s="59"/>
    </row>
    <row r="378" spans="1:25" ht="32.25" outlineLevel="6" thickBot="1">
      <c r="A378" s="113" t="s">
        <v>426</v>
      </c>
      <c r="B378" s="89">
        <v>951</v>
      </c>
      <c r="C378" s="90" t="s">
        <v>427</v>
      </c>
      <c r="D378" s="90" t="s">
        <v>428</v>
      </c>
      <c r="E378" s="90" t="s">
        <v>5</v>
      </c>
      <c r="F378" s="90"/>
      <c r="G378" s="16">
        <f>G379</f>
        <v>2000</v>
      </c>
      <c r="H378" s="77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5"/>
      <c r="Y378" s="59"/>
    </row>
    <row r="379" spans="1:25" ht="32.25" outlineLevel="6" thickBot="1">
      <c r="A379" s="5" t="s">
        <v>96</v>
      </c>
      <c r="B379" s="21">
        <v>951</v>
      </c>
      <c r="C379" s="6" t="s">
        <v>427</v>
      </c>
      <c r="D379" s="6" t="s">
        <v>428</v>
      </c>
      <c r="E379" s="6" t="s">
        <v>91</v>
      </c>
      <c r="F379" s="6"/>
      <c r="G379" s="7">
        <f>G380</f>
        <v>2000</v>
      </c>
      <c r="H379" s="77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5"/>
      <c r="Y379" s="59"/>
    </row>
    <row r="380" spans="1:25" ht="38.25" customHeight="1" outlineLevel="6" thickBot="1">
      <c r="A380" s="87" t="s">
        <v>97</v>
      </c>
      <c r="B380" s="91">
        <v>951</v>
      </c>
      <c r="C380" s="92" t="s">
        <v>427</v>
      </c>
      <c r="D380" s="92" t="s">
        <v>428</v>
      </c>
      <c r="E380" s="92" t="s">
        <v>92</v>
      </c>
      <c r="F380" s="92"/>
      <c r="G380" s="97">
        <v>2000</v>
      </c>
      <c r="H380" s="77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75"/>
      <c r="Y380" s="59"/>
    </row>
    <row r="381" spans="1:25" ht="24.75" customHeight="1" outlineLevel="6" thickBot="1">
      <c r="A381" s="107" t="s">
        <v>69</v>
      </c>
      <c r="B381" s="18">
        <v>951</v>
      </c>
      <c r="C381" s="14" t="s">
        <v>68</v>
      </c>
      <c r="D381" s="14" t="s">
        <v>246</v>
      </c>
      <c r="E381" s="14" t="s">
        <v>5</v>
      </c>
      <c r="F381" s="14"/>
      <c r="G381" s="15">
        <f aca="true" t="shared" si="41" ref="G381:G386">G382</f>
        <v>2200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/>
      <c r="Y381" s="59"/>
    </row>
    <row r="382" spans="1:25" ht="32.25" outlineLevel="6" thickBot="1">
      <c r="A382" s="125" t="s">
        <v>41</v>
      </c>
      <c r="B382" s="18">
        <v>951</v>
      </c>
      <c r="C382" s="126" t="s">
        <v>77</v>
      </c>
      <c r="D382" s="126" t="s">
        <v>246</v>
      </c>
      <c r="E382" s="126" t="s">
        <v>5</v>
      </c>
      <c r="F382" s="126"/>
      <c r="G382" s="127">
        <f t="shared" si="41"/>
        <v>2200</v>
      </c>
      <c r="H382" s="31">
        <f aca="true" t="shared" si="42" ref="H382:X382">H383</f>
        <v>0</v>
      </c>
      <c r="I382" s="31">
        <f t="shared" si="42"/>
        <v>0</v>
      </c>
      <c r="J382" s="31">
        <f t="shared" si="42"/>
        <v>0</v>
      </c>
      <c r="K382" s="31">
        <f t="shared" si="42"/>
        <v>0</v>
      </c>
      <c r="L382" s="31">
        <f t="shared" si="42"/>
        <v>0</v>
      </c>
      <c r="M382" s="31">
        <f t="shared" si="42"/>
        <v>0</v>
      </c>
      <c r="N382" s="31">
        <f t="shared" si="42"/>
        <v>0</v>
      </c>
      <c r="O382" s="31">
        <f t="shared" si="42"/>
        <v>0</v>
      </c>
      <c r="P382" s="31">
        <f t="shared" si="42"/>
        <v>0</v>
      </c>
      <c r="Q382" s="31">
        <f t="shared" si="42"/>
        <v>0</v>
      </c>
      <c r="R382" s="31">
        <f t="shared" si="42"/>
        <v>0</v>
      </c>
      <c r="S382" s="31">
        <f t="shared" si="42"/>
        <v>0</v>
      </c>
      <c r="T382" s="31">
        <f t="shared" si="42"/>
        <v>0</v>
      </c>
      <c r="U382" s="31">
        <f t="shared" si="42"/>
        <v>0</v>
      </c>
      <c r="V382" s="31">
        <f t="shared" si="42"/>
        <v>0</v>
      </c>
      <c r="W382" s="31">
        <f t="shared" si="42"/>
        <v>0</v>
      </c>
      <c r="X382" s="31">
        <f t="shared" si="42"/>
        <v>0</v>
      </c>
      <c r="Y382" s="59">
        <f>X382/G375*100</f>
        <v>0</v>
      </c>
    </row>
    <row r="383" spans="1:25" ht="32.25" outlineLevel="6" thickBot="1">
      <c r="A383" s="111" t="s">
        <v>131</v>
      </c>
      <c r="B383" s="19">
        <v>951</v>
      </c>
      <c r="C383" s="11" t="s">
        <v>77</v>
      </c>
      <c r="D383" s="11" t="s">
        <v>247</v>
      </c>
      <c r="E383" s="11" t="s">
        <v>5</v>
      </c>
      <c r="F383" s="11"/>
      <c r="G383" s="12">
        <f t="shared" si="41"/>
        <v>2200</v>
      </c>
      <c r="H383" s="77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5">
        <v>0</v>
      </c>
      <c r="Y383" s="59" t="e">
        <f>X383/#REF!*100</f>
        <v>#REF!</v>
      </c>
    </row>
    <row r="384" spans="1:25" ht="32.25" outlineLevel="6" thickBot="1">
      <c r="A384" s="111" t="s">
        <v>132</v>
      </c>
      <c r="B384" s="19">
        <v>951</v>
      </c>
      <c r="C384" s="9" t="s">
        <v>77</v>
      </c>
      <c r="D384" s="9" t="s">
        <v>248</v>
      </c>
      <c r="E384" s="9" t="s">
        <v>5</v>
      </c>
      <c r="F384" s="9"/>
      <c r="G384" s="10">
        <f t="shared" si="41"/>
        <v>2200</v>
      </c>
      <c r="H384" s="77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5"/>
      <c r="Y384" s="59"/>
    </row>
    <row r="385" spans="1:25" ht="35.25" customHeight="1" outlineLevel="6" thickBot="1">
      <c r="A385" s="113" t="s">
        <v>171</v>
      </c>
      <c r="B385" s="89">
        <v>951</v>
      </c>
      <c r="C385" s="90" t="s">
        <v>77</v>
      </c>
      <c r="D385" s="90" t="s">
        <v>307</v>
      </c>
      <c r="E385" s="90" t="s">
        <v>5</v>
      </c>
      <c r="F385" s="90"/>
      <c r="G385" s="16">
        <f t="shared" si="41"/>
        <v>2200</v>
      </c>
      <c r="H385" s="29" t="e">
        <f>H386+#REF!</f>
        <v>#REF!</v>
      </c>
      <c r="I385" s="29" t="e">
        <f>I386+#REF!</f>
        <v>#REF!</v>
      </c>
      <c r="J385" s="29" t="e">
        <f>J386+#REF!</f>
        <v>#REF!</v>
      </c>
      <c r="K385" s="29" t="e">
        <f>K386+#REF!</f>
        <v>#REF!</v>
      </c>
      <c r="L385" s="29" t="e">
        <f>L386+#REF!</f>
        <v>#REF!</v>
      </c>
      <c r="M385" s="29" t="e">
        <f>M386+#REF!</f>
        <v>#REF!</v>
      </c>
      <c r="N385" s="29" t="e">
        <f>N386+#REF!</f>
        <v>#REF!</v>
      </c>
      <c r="O385" s="29" t="e">
        <f>O386+#REF!</f>
        <v>#REF!</v>
      </c>
      <c r="P385" s="29" t="e">
        <f>P386+#REF!</f>
        <v>#REF!</v>
      </c>
      <c r="Q385" s="29" t="e">
        <f>Q386+#REF!</f>
        <v>#REF!</v>
      </c>
      <c r="R385" s="29" t="e">
        <f>R386+#REF!</f>
        <v>#REF!</v>
      </c>
      <c r="S385" s="29" t="e">
        <f>S386+#REF!</f>
        <v>#REF!</v>
      </c>
      <c r="T385" s="29" t="e">
        <f>T386+#REF!</f>
        <v>#REF!</v>
      </c>
      <c r="U385" s="29" t="e">
        <f>U386+#REF!</f>
        <v>#REF!</v>
      </c>
      <c r="V385" s="29" t="e">
        <f>V386+#REF!</f>
        <v>#REF!</v>
      </c>
      <c r="W385" s="29" t="e">
        <f>W386+#REF!</f>
        <v>#REF!</v>
      </c>
      <c r="X385" s="73" t="e">
        <f>X386+#REF!</f>
        <v>#REF!</v>
      </c>
      <c r="Y385" s="59" t="e">
        <f>X385/#REF!*100</f>
        <v>#REF!</v>
      </c>
    </row>
    <row r="386" spans="1:25" ht="16.5" outlineLevel="6" thickBot="1">
      <c r="A386" s="5" t="s">
        <v>116</v>
      </c>
      <c r="B386" s="21">
        <v>951</v>
      </c>
      <c r="C386" s="6" t="s">
        <v>77</v>
      </c>
      <c r="D386" s="6" t="s">
        <v>307</v>
      </c>
      <c r="E386" s="6" t="s">
        <v>115</v>
      </c>
      <c r="F386" s="6"/>
      <c r="G386" s="7">
        <f t="shared" si="41"/>
        <v>2200</v>
      </c>
      <c r="H386" s="31" t="e">
        <f aca="true" t="shared" si="43" ref="H386:X386">H387</f>
        <v>#REF!</v>
      </c>
      <c r="I386" s="31" t="e">
        <f t="shared" si="43"/>
        <v>#REF!</v>
      </c>
      <c r="J386" s="31" t="e">
        <f t="shared" si="43"/>
        <v>#REF!</v>
      </c>
      <c r="K386" s="31" t="e">
        <f t="shared" si="43"/>
        <v>#REF!</v>
      </c>
      <c r="L386" s="31" t="e">
        <f t="shared" si="43"/>
        <v>#REF!</v>
      </c>
      <c r="M386" s="31" t="e">
        <f t="shared" si="43"/>
        <v>#REF!</v>
      </c>
      <c r="N386" s="31" t="e">
        <f t="shared" si="43"/>
        <v>#REF!</v>
      </c>
      <c r="O386" s="31" t="e">
        <f t="shared" si="43"/>
        <v>#REF!</v>
      </c>
      <c r="P386" s="31" t="e">
        <f t="shared" si="43"/>
        <v>#REF!</v>
      </c>
      <c r="Q386" s="31" t="e">
        <f t="shared" si="43"/>
        <v>#REF!</v>
      </c>
      <c r="R386" s="31" t="e">
        <f t="shared" si="43"/>
        <v>#REF!</v>
      </c>
      <c r="S386" s="31" t="e">
        <f t="shared" si="43"/>
        <v>#REF!</v>
      </c>
      <c r="T386" s="31" t="e">
        <f t="shared" si="43"/>
        <v>#REF!</v>
      </c>
      <c r="U386" s="31" t="e">
        <f t="shared" si="43"/>
        <v>#REF!</v>
      </c>
      <c r="V386" s="31" t="e">
        <f t="shared" si="43"/>
        <v>#REF!</v>
      </c>
      <c r="W386" s="31" t="e">
        <f t="shared" si="43"/>
        <v>#REF!</v>
      </c>
      <c r="X386" s="69" t="e">
        <f t="shared" si="43"/>
        <v>#REF!</v>
      </c>
      <c r="Y386" s="59" t="e">
        <f>X386/#REF!*100</f>
        <v>#REF!</v>
      </c>
    </row>
    <row r="387" spans="1:25" ht="19.5" customHeight="1" outlineLevel="6" thickBot="1">
      <c r="A387" s="98" t="s">
        <v>197</v>
      </c>
      <c r="B387" s="91">
        <v>951</v>
      </c>
      <c r="C387" s="92" t="s">
        <v>77</v>
      </c>
      <c r="D387" s="92" t="s">
        <v>307</v>
      </c>
      <c r="E387" s="92" t="s">
        <v>85</v>
      </c>
      <c r="F387" s="92"/>
      <c r="G387" s="97">
        <v>2200</v>
      </c>
      <c r="H387" s="32" t="e">
        <f>#REF!</f>
        <v>#REF!</v>
      </c>
      <c r="I387" s="32" t="e">
        <f>#REF!</f>
        <v>#REF!</v>
      </c>
      <c r="J387" s="32" t="e">
        <f>#REF!</f>
        <v>#REF!</v>
      </c>
      <c r="K387" s="32" t="e">
        <f>#REF!</f>
        <v>#REF!</v>
      </c>
      <c r="L387" s="32" t="e">
        <f>#REF!</f>
        <v>#REF!</v>
      </c>
      <c r="M387" s="32" t="e">
        <f>#REF!</f>
        <v>#REF!</v>
      </c>
      <c r="N387" s="32" t="e">
        <f>#REF!</f>
        <v>#REF!</v>
      </c>
      <c r="O387" s="32" t="e">
        <f>#REF!</f>
        <v>#REF!</v>
      </c>
      <c r="P387" s="32" t="e">
        <f>#REF!</f>
        <v>#REF!</v>
      </c>
      <c r="Q387" s="32" t="e">
        <f>#REF!</f>
        <v>#REF!</v>
      </c>
      <c r="R387" s="32" t="e">
        <f>#REF!</f>
        <v>#REF!</v>
      </c>
      <c r="S387" s="32" t="e">
        <f>#REF!</f>
        <v>#REF!</v>
      </c>
      <c r="T387" s="32" t="e">
        <f>#REF!</f>
        <v>#REF!</v>
      </c>
      <c r="U387" s="32" t="e">
        <f>#REF!</f>
        <v>#REF!</v>
      </c>
      <c r="V387" s="32" t="e">
        <f>#REF!</f>
        <v>#REF!</v>
      </c>
      <c r="W387" s="32" t="e">
        <f>#REF!</f>
        <v>#REF!</v>
      </c>
      <c r="X387" s="70" t="e">
        <f>#REF!</f>
        <v>#REF!</v>
      </c>
      <c r="Y387" s="59" t="e">
        <f>X387/G380*100</f>
        <v>#REF!</v>
      </c>
    </row>
    <row r="388" spans="1:25" ht="32.25" outlineLevel="6" thickBot="1">
      <c r="A388" s="107" t="s">
        <v>76</v>
      </c>
      <c r="B388" s="18">
        <v>951</v>
      </c>
      <c r="C388" s="14" t="s">
        <v>65</v>
      </c>
      <c r="D388" s="14" t="s">
        <v>246</v>
      </c>
      <c r="E388" s="14" t="s">
        <v>5</v>
      </c>
      <c r="F388" s="14"/>
      <c r="G388" s="15">
        <f>G389</f>
        <v>100</v>
      </c>
      <c r="H388" s="25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43"/>
      <c r="X388" s="65">
        <v>48.715</v>
      </c>
      <c r="Y388" s="59" t="e">
        <f>X388/#REF!*100</f>
        <v>#REF!</v>
      </c>
    </row>
    <row r="389" spans="1:25" ht="16.5" outlineLevel="6" thickBot="1">
      <c r="A389" s="8" t="s">
        <v>172</v>
      </c>
      <c r="B389" s="19">
        <v>951</v>
      </c>
      <c r="C389" s="9" t="s">
        <v>66</v>
      </c>
      <c r="D389" s="9" t="s">
        <v>246</v>
      </c>
      <c r="E389" s="9" t="s">
        <v>5</v>
      </c>
      <c r="F389" s="9"/>
      <c r="G389" s="10">
        <f>G390</f>
        <v>100</v>
      </c>
      <c r="H389" s="100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75"/>
      <c r="Y389" s="59"/>
    </row>
    <row r="390" spans="1:25" ht="32.25" outlineLevel="6" thickBot="1">
      <c r="A390" s="111" t="s">
        <v>131</v>
      </c>
      <c r="B390" s="19">
        <v>951</v>
      </c>
      <c r="C390" s="9" t="s">
        <v>66</v>
      </c>
      <c r="D390" s="9" t="s">
        <v>247</v>
      </c>
      <c r="E390" s="9" t="s">
        <v>5</v>
      </c>
      <c r="F390" s="9"/>
      <c r="G390" s="10">
        <f>G391</f>
        <v>100</v>
      </c>
      <c r="H390" s="29">
        <f aca="true" t="shared" si="44" ref="H390:X393">H391</f>
        <v>0</v>
      </c>
      <c r="I390" s="29">
        <f t="shared" si="44"/>
        <v>0</v>
      </c>
      <c r="J390" s="29">
        <f t="shared" si="44"/>
        <v>0</v>
      </c>
      <c r="K390" s="29">
        <f t="shared" si="44"/>
        <v>0</v>
      </c>
      <c r="L390" s="29">
        <f t="shared" si="44"/>
        <v>0</v>
      </c>
      <c r="M390" s="29">
        <f t="shared" si="44"/>
        <v>0</v>
      </c>
      <c r="N390" s="29">
        <f t="shared" si="44"/>
        <v>0</v>
      </c>
      <c r="O390" s="29">
        <f t="shared" si="44"/>
        <v>0</v>
      </c>
      <c r="P390" s="29">
        <f t="shared" si="44"/>
        <v>0</v>
      </c>
      <c r="Q390" s="29">
        <f t="shared" si="44"/>
        <v>0</v>
      </c>
      <c r="R390" s="29">
        <f t="shared" si="44"/>
        <v>0</v>
      </c>
      <c r="S390" s="29">
        <f t="shared" si="44"/>
        <v>0</v>
      </c>
      <c r="T390" s="29">
        <f t="shared" si="44"/>
        <v>0</v>
      </c>
      <c r="U390" s="29">
        <f t="shared" si="44"/>
        <v>0</v>
      </c>
      <c r="V390" s="29">
        <f t="shared" si="44"/>
        <v>0</v>
      </c>
      <c r="W390" s="29">
        <f t="shared" si="44"/>
        <v>0</v>
      </c>
      <c r="X390" s="73">
        <f t="shared" si="44"/>
        <v>0</v>
      </c>
      <c r="Y390" s="59" t="e">
        <f>X390/#REF!*100</f>
        <v>#REF!</v>
      </c>
    </row>
    <row r="391" spans="1:25" ht="32.25" outlineLevel="6" thickBot="1">
      <c r="A391" s="111" t="s">
        <v>132</v>
      </c>
      <c r="B391" s="19">
        <v>951</v>
      </c>
      <c r="C391" s="11" t="s">
        <v>66</v>
      </c>
      <c r="D391" s="11" t="s">
        <v>248</v>
      </c>
      <c r="E391" s="11" t="s">
        <v>5</v>
      </c>
      <c r="F391" s="11"/>
      <c r="G391" s="12">
        <f>G392</f>
        <v>100</v>
      </c>
      <c r="H391" s="31">
        <f t="shared" si="44"/>
        <v>0</v>
      </c>
      <c r="I391" s="31">
        <f t="shared" si="44"/>
        <v>0</v>
      </c>
      <c r="J391" s="31">
        <f t="shared" si="44"/>
        <v>0</v>
      </c>
      <c r="K391" s="31">
        <f t="shared" si="44"/>
        <v>0</v>
      </c>
      <c r="L391" s="31">
        <f t="shared" si="44"/>
        <v>0</v>
      </c>
      <c r="M391" s="31">
        <f t="shared" si="44"/>
        <v>0</v>
      </c>
      <c r="N391" s="31">
        <f t="shared" si="44"/>
        <v>0</v>
      </c>
      <c r="O391" s="31">
        <f t="shared" si="44"/>
        <v>0</v>
      </c>
      <c r="P391" s="31">
        <f t="shared" si="44"/>
        <v>0</v>
      </c>
      <c r="Q391" s="31">
        <f t="shared" si="44"/>
        <v>0</v>
      </c>
      <c r="R391" s="31">
        <f t="shared" si="44"/>
        <v>0</v>
      </c>
      <c r="S391" s="31">
        <f t="shared" si="44"/>
        <v>0</v>
      </c>
      <c r="T391" s="31">
        <f t="shared" si="44"/>
        <v>0</v>
      </c>
      <c r="U391" s="31">
        <f t="shared" si="44"/>
        <v>0</v>
      </c>
      <c r="V391" s="31">
        <f t="shared" si="44"/>
        <v>0</v>
      </c>
      <c r="W391" s="31">
        <f t="shared" si="44"/>
        <v>0</v>
      </c>
      <c r="X391" s="66">
        <f t="shared" si="44"/>
        <v>0</v>
      </c>
      <c r="Y391" s="59" t="e">
        <f>X391/#REF!*100</f>
        <v>#REF!</v>
      </c>
    </row>
    <row r="392" spans="1:25" ht="32.25" outlineLevel="6" thickBot="1">
      <c r="A392" s="93" t="s">
        <v>173</v>
      </c>
      <c r="B392" s="89">
        <v>951</v>
      </c>
      <c r="C392" s="90" t="s">
        <v>66</v>
      </c>
      <c r="D392" s="90" t="s">
        <v>308</v>
      </c>
      <c r="E392" s="90" t="s">
        <v>5</v>
      </c>
      <c r="F392" s="90"/>
      <c r="G392" s="16">
        <f>G393</f>
        <v>100</v>
      </c>
      <c r="H392" s="32">
        <f t="shared" si="44"/>
        <v>0</v>
      </c>
      <c r="I392" s="32">
        <f t="shared" si="44"/>
        <v>0</v>
      </c>
      <c r="J392" s="32">
        <f t="shared" si="44"/>
        <v>0</v>
      </c>
      <c r="K392" s="32">
        <f t="shared" si="44"/>
        <v>0</v>
      </c>
      <c r="L392" s="32">
        <f t="shared" si="44"/>
        <v>0</v>
      </c>
      <c r="M392" s="32">
        <f t="shared" si="44"/>
        <v>0</v>
      </c>
      <c r="N392" s="32">
        <f t="shared" si="44"/>
        <v>0</v>
      </c>
      <c r="O392" s="32">
        <f t="shared" si="44"/>
        <v>0</v>
      </c>
      <c r="P392" s="32">
        <f t="shared" si="44"/>
        <v>0</v>
      </c>
      <c r="Q392" s="32">
        <f t="shared" si="44"/>
        <v>0</v>
      </c>
      <c r="R392" s="32">
        <f t="shared" si="44"/>
        <v>0</v>
      </c>
      <c r="S392" s="32">
        <f t="shared" si="44"/>
        <v>0</v>
      </c>
      <c r="T392" s="32">
        <f t="shared" si="44"/>
        <v>0</v>
      </c>
      <c r="U392" s="32">
        <f t="shared" si="44"/>
        <v>0</v>
      </c>
      <c r="V392" s="32">
        <f t="shared" si="44"/>
        <v>0</v>
      </c>
      <c r="W392" s="32">
        <f t="shared" si="44"/>
        <v>0</v>
      </c>
      <c r="X392" s="67">
        <f t="shared" si="44"/>
        <v>0</v>
      </c>
      <c r="Y392" s="59" t="e">
        <f>X392/#REF!*100</f>
        <v>#REF!</v>
      </c>
    </row>
    <row r="393" spans="1:25" ht="16.5" outlineLevel="6" thickBot="1">
      <c r="A393" s="5" t="s">
        <v>124</v>
      </c>
      <c r="B393" s="21">
        <v>951</v>
      </c>
      <c r="C393" s="6" t="s">
        <v>66</v>
      </c>
      <c r="D393" s="6" t="s">
        <v>308</v>
      </c>
      <c r="E393" s="6" t="s">
        <v>213</v>
      </c>
      <c r="F393" s="6"/>
      <c r="G393" s="7">
        <v>100</v>
      </c>
      <c r="H393" s="34">
        <f t="shared" si="44"/>
        <v>0</v>
      </c>
      <c r="I393" s="34">
        <f t="shared" si="44"/>
        <v>0</v>
      </c>
      <c r="J393" s="34">
        <f t="shared" si="44"/>
        <v>0</v>
      </c>
      <c r="K393" s="34">
        <f t="shared" si="44"/>
        <v>0</v>
      </c>
      <c r="L393" s="34">
        <f t="shared" si="44"/>
        <v>0</v>
      </c>
      <c r="M393" s="34">
        <f t="shared" si="44"/>
        <v>0</v>
      </c>
      <c r="N393" s="34">
        <f t="shared" si="44"/>
        <v>0</v>
      </c>
      <c r="O393" s="34">
        <f t="shared" si="44"/>
        <v>0</v>
      </c>
      <c r="P393" s="34">
        <f t="shared" si="44"/>
        <v>0</v>
      </c>
      <c r="Q393" s="34">
        <f t="shared" si="44"/>
        <v>0</v>
      </c>
      <c r="R393" s="34">
        <f t="shared" si="44"/>
        <v>0</v>
      </c>
      <c r="S393" s="34">
        <f t="shared" si="44"/>
        <v>0</v>
      </c>
      <c r="T393" s="34">
        <f t="shared" si="44"/>
        <v>0</v>
      </c>
      <c r="U393" s="34">
        <f t="shared" si="44"/>
        <v>0</v>
      </c>
      <c r="V393" s="34">
        <f t="shared" si="44"/>
        <v>0</v>
      </c>
      <c r="W393" s="34">
        <f t="shared" si="44"/>
        <v>0</v>
      </c>
      <c r="X393" s="68">
        <f t="shared" si="44"/>
        <v>0</v>
      </c>
      <c r="Y393" s="59" t="e">
        <f>X393/#REF!*100</f>
        <v>#REF!</v>
      </c>
    </row>
    <row r="394" spans="1:25" ht="63.75" outlineLevel="6" thickBot="1">
      <c r="A394" s="107" t="s">
        <v>71</v>
      </c>
      <c r="B394" s="18">
        <v>951</v>
      </c>
      <c r="C394" s="14" t="s">
        <v>72</v>
      </c>
      <c r="D394" s="14" t="s">
        <v>246</v>
      </c>
      <c r="E394" s="14" t="s">
        <v>5</v>
      </c>
      <c r="F394" s="14"/>
      <c r="G394" s="139">
        <f aca="true" t="shared" si="45" ref="G394:G399">G395</f>
        <v>21210</v>
      </c>
      <c r="H394" s="25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43"/>
      <c r="X394" s="65">
        <v>0</v>
      </c>
      <c r="Y394" s="59">
        <f>X394/G388*100</f>
        <v>0</v>
      </c>
    </row>
    <row r="395" spans="1:25" ht="48" outlineLevel="6" thickBot="1">
      <c r="A395" s="111" t="s">
        <v>74</v>
      </c>
      <c r="B395" s="19">
        <v>951</v>
      </c>
      <c r="C395" s="9" t="s">
        <v>73</v>
      </c>
      <c r="D395" s="9" t="s">
        <v>246</v>
      </c>
      <c r="E395" s="9" t="s">
        <v>5</v>
      </c>
      <c r="F395" s="9"/>
      <c r="G395" s="140">
        <f t="shared" si="45"/>
        <v>21210</v>
      </c>
      <c r="H395" s="29" t="e">
        <f aca="true" t="shared" si="46" ref="H395:X397">H396</f>
        <v>#REF!</v>
      </c>
      <c r="I395" s="29" t="e">
        <f t="shared" si="46"/>
        <v>#REF!</v>
      </c>
      <c r="J395" s="29" t="e">
        <f t="shared" si="46"/>
        <v>#REF!</v>
      </c>
      <c r="K395" s="29" t="e">
        <f t="shared" si="46"/>
        <v>#REF!</v>
      </c>
      <c r="L395" s="29" t="e">
        <f t="shared" si="46"/>
        <v>#REF!</v>
      </c>
      <c r="M395" s="29" t="e">
        <f t="shared" si="46"/>
        <v>#REF!</v>
      </c>
      <c r="N395" s="29" t="e">
        <f t="shared" si="46"/>
        <v>#REF!</v>
      </c>
      <c r="O395" s="29" t="e">
        <f t="shared" si="46"/>
        <v>#REF!</v>
      </c>
      <c r="P395" s="29" t="e">
        <f t="shared" si="46"/>
        <v>#REF!</v>
      </c>
      <c r="Q395" s="29" t="e">
        <f t="shared" si="46"/>
        <v>#REF!</v>
      </c>
      <c r="R395" s="29" t="e">
        <f t="shared" si="46"/>
        <v>#REF!</v>
      </c>
      <c r="S395" s="29" t="e">
        <f t="shared" si="46"/>
        <v>#REF!</v>
      </c>
      <c r="T395" s="29" t="e">
        <f t="shared" si="46"/>
        <v>#REF!</v>
      </c>
      <c r="U395" s="29" t="e">
        <f t="shared" si="46"/>
        <v>#REF!</v>
      </c>
      <c r="V395" s="29" t="e">
        <f t="shared" si="46"/>
        <v>#REF!</v>
      </c>
      <c r="W395" s="29" t="e">
        <f t="shared" si="46"/>
        <v>#REF!</v>
      </c>
      <c r="X395" s="73" t="e">
        <f t="shared" si="46"/>
        <v>#REF!</v>
      </c>
      <c r="Y395" s="59" t="e">
        <f>X395/G389*100</f>
        <v>#REF!</v>
      </c>
    </row>
    <row r="396" spans="1:25" ht="32.25" outlineLevel="6" thickBot="1">
      <c r="A396" s="111" t="s">
        <v>131</v>
      </c>
      <c r="B396" s="19">
        <v>951</v>
      </c>
      <c r="C396" s="9" t="s">
        <v>73</v>
      </c>
      <c r="D396" s="9" t="s">
        <v>247</v>
      </c>
      <c r="E396" s="9" t="s">
        <v>5</v>
      </c>
      <c r="F396" s="9"/>
      <c r="G396" s="140">
        <f t="shared" si="45"/>
        <v>21210</v>
      </c>
      <c r="H396" s="31" t="e">
        <f t="shared" si="46"/>
        <v>#REF!</v>
      </c>
      <c r="I396" s="31" t="e">
        <f t="shared" si="46"/>
        <v>#REF!</v>
      </c>
      <c r="J396" s="31" t="e">
        <f t="shared" si="46"/>
        <v>#REF!</v>
      </c>
      <c r="K396" s="31" t="e">
        <f t="shared" si="46"/>
        <v>#REF!</v>
      </c>
      <c r="L396" s="31" t="e">
        <f t="shared" si="46"/>
        <v>#REF!</v>
      </c>
      <c r="M396" s="31" t="e">
        <f t="shared" si="46"/>
        <v>#REF!</v>
      </c>
      <c r="N396" s="31" t="e">
        <f t="shared" si="46"/>
        <v>#REF!</v>
      </c>
      <c r="O396" s="31" t="e">
        <f t="shared" si="46"/>
        <v>#REF!</v>
      </c>
      <c r="P396" s="31" t="e">
        <f t="shared" si="46"/>
        <v>#REF!</v>
      </c>
      <c r="Q396" s="31" t="e">
        <f t="shared" si="46"/>
        <v>#REF!</v>
      </c>
      <c r="R396" s="31" t="e">
        <f t="shared" si="46"/>
        <v>#REF!</v>
      </c>
      <c r="S396" s="31" t="e">
        <f t="shared" si="46"/>
        <v>#REF!</v>
      </c>
      <c r="T396" s="31" t="e">
        <f t="shared" si="46"/>
        <v>#REF!</v>
      </c>
      <c r="U396" s="31" t="e">
        <f t="shared" si="46"/>
        <v>#REF!</v>
      </c>
      <c r="V396" s="31" t="e">
        <f t="shared" si="46"/>
        <v>#REF!</v>
      </c>
      <c r="W396" s="31" t="e">
        <f t="shared" si="46"/>
        <v>#REF!</v>
      </c>
      <c r="X396" s="66" t="e">
        <f t="shared" si="46"/>
        <v>#REF!</v>
      </c>
      <c r="Y396" s="59" t="e">
        <f>X396/G390*100</f>
        <v>#REF!</v>
      </c>
    </row>
    <row r="397" spans="1:25" ht="32.25" outlineLevel="6" thickBot="1">
      <c r="A397" s="111" t="s">
        <v>132</v>
      </c>
      <c r="B397" s="19">
        <v>951</v>
      </c>
      <c r="C397" s="11" t="s">
        <v>73</v>
      </c>
      <c r="D397" s="11" t="s">
        <v>248</v>
      </c>
      <c r="E397" s="11" t="s">
        <v>5</v>
      </c>
      <c r="F397" s="11"/>
      <c r="G397" s="143">
        <f>G398+G401</f>
        <v>21210</v>
      </c>
      <c r="H397" s="32" t="e">
        <f t="shared" si="46"/>
        <v>#REF!</v>
      </c>
      <c r="I397" s="32" t="e">
        <f t="shared" si="46"/>
        <v>#REF!</v>
      </c>
      <c r="J397" s="32" t="e">
        <f t="shared" si="46"/>
        <v>#REF!</v>
      </c>
      <c r="K397" s="32" t="e">
        <f t="shared" si="46"/>
        <v>#REF!</v>
      </c>
      <c r="L397" s="32" t="e">
        <f t="shared" si="46"/>
        <v>#REF!</v>
      </c>
      <c r="M397" s="32" t="e">
        <f t="shared" si="46"/>
        <v>#REF!</v>
      </c>
      <c r="N397" s="32" t="e">
        <f t="shared" si="46"/>
        <v>#REF!</v>
      </c>
      <c r="O397" s="32" t="e">
        <f t="shared" si="46"/>
        <v>#REF!</v>
      </c>
      <c r="P397" s="32" t="e">
        <f t="shared" si="46"/>
        <v>#REF!</v>
      </c>
      <c r="Q397" s="32" t="e">
        <f t="shared" si="46"/>
        <v>#REF!</v>
      </c>
      <c r="R397" s="32" t="e">
        <f t="shared" si="46"/>
        <v>#REF!</v>
      </c>
      <c r="S397" s="32" t="e">
        <f t="shared" si="46"/>
        <v>#REF!</v>
      </c>
      <c r="T397" s="32" t="e">
        <f t="shared" si="46"/>
        <v>#REF!</v>
      </c>
      <c r="U397" s="32" t="e">
        <f t="shared" si="46"/>
        <v>#REF!</v>
      </c>
      <c r="V397" s="32" t="e">
        <f t="shared" si="46"/>
        <v>#REF!</v>
      </c>
      <c r="W397" s="32" t="e">
        <f t="shared" si="46"/>
        <v>#REF!</v>
      </c>
      <c r="X397" s="67" t="e">
        <f t="shared" si="46"/>
        <v>#REF!</v>
      </c>
      <c r="Y397" s="59" t="e">
        <f>X397/G391*100</f>
        <v>#REF!</v>
      </c>
    </row>
    <row r="398" spans="1:25" ht="48" outlineLevel="6" thickBot="1">
      <c r="A398" s="5" t="s">
        <v>174</v>
      </c>
      <c r="B398" s="21">
        <v>951</v>
      </c>
      <c r="C398" s="6" t="s">
        <v>73</v>
      </c>
      <c r="D398" s="6" t="s">
        <v>309</v>
      </c>
      <c r="E398" s="6" t="s">
        <v>5</v>
      </c>
      <c r="F398" s="6"/>
      <c r="G398" s="145">
        <f t="shared" si="45"/>
        <v>3396.371</v>
      </c>
      <c r="H398" s="34" t="e">
        <f>#REF!</f>
        <v>#REF!</v>
      </c>
      <c r="I398" s="34" t="e">
        <f>#REF!</f>
        <v>#REF!</v>
      </c>
      <c r="J398" s="34" t="e">
        <f>#REF!</f>
        <v>#REF!</v>
      </c>
      <c r="K398" s="34" t="e">
        <f>#REF!</f>
        <v>#REF!</v>
      </c>
      <c r="L398" s="34" t="e">
        <f>#REF!</f>
        <v>#REF!</v>
      </c>
      <c r="M398" s="34" t="e">
        <f>#REF!</f>
        <v>#REF!</v>
      </c>
      <c r="N398" s="34" t="e">
        <f>#REF!</f>
        <v>#REF!</v>
      </c>
      <c r="O398" s="34" t="e">
        <f>#REF!</f>
        <v>#REF!</v>
      </c>
      <c r="P398" s="34" t="e">
        <f>#REF!</f>
        <v>#REF!</v>
      </c>
      <c r="Q398" s="34" t="e">
        <f>#REF!</f>
        <v>#REF!</v>
      </c>
      <c r="R398" s="34" t="e">
        <f>#REF!</f>
        <v>#REF!</v>
      </c>
      <c r="S398" s="34" t="e">
        <f>#REF!</f>
        <v>#REF!</v>
      </c>
      <c r="T398" s="34" t="e">
        <f>#REF!</f>
        <v>#REF!</v>
      </c>
      <c r="U398" s="34" t="e">
        <f>#REF!</f>
        <v>#REF!</v>
      </c>
      <c r="V398" s="34" t="e">
        <f>#REF!</f>
        <v>#REF!</v>
      </c>
      <c r="W398" s="34" t="e">
        <f>#REF!</f>
        <v>#REF!</v>
      </c>
      <c r="X398" s="68" t="e">
        <f>#REF!</f>
        <v>#REF!</v>
      </c>
      <c r="Y398" s="59" t="e">
        <f>X398/G392*100</f>
        <v>#REF!</v>
      </c>
    </row>
    <row r="399" spans="1:25" ht="16.5" outlineLevel="6" thickBot="1">
      <c r="A399" s="5" t="s">
        <v>127</v>
      </c>
      <c r="B399" s="21">
        <v>951</v>
      </c>
      <c r="C399" s="6" t="s">
        <v>73</v>
      </c>
      <c r="D399" s="6" t="s">
        <v>309</v>
      </c>
      <c r="E399" s="6" t="s">
        <v>125</v>
      </c>
      <c r="F399" s="6"/>
      <c r="G399" s="145">
        <f t="shared" si="45"/>
        <v>3396.371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87" t="s">
        <v>128</v>
      </c>
      <c r="B400" s="91">
        <v>951</v>
      </c>
      <c r="C400" s="92" t="s">
        <v>73</v>
      </c>
      <c r="D400" s="92" t="s">
        <v>309</v>
      </c>
      <c r="E400" s="92" t="s">
        <v>126</v>
      </c>
      <c r="F400" s="92"/>
      <c r="G400" s="141">
        <v>3396.371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48" outlineLevel="6" thickBot="1">
      <c r="A401" s="5" t="s">
        <v>378</v>
      </c>
      <c r="B401" s="21">
        <v>951</v>
      </c>
      <c r="C401" s="6" t="s">
        <v>73</v>
      </c>
      <c r="D401" s="6" t="s">
        <v>374</v>
      </c>
      <c r="E401" s="6" t="s">
        <v>5</v>
      </c>
      <c r="F401" s="6"/>
      <c r="G401" s="145">
        <f>G402</f>
        <v>17813.629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</row>
    <row r="402" spans="1:25" ht="16.5" outlineLevel="6" thickBot="1">
      <c r="A402" s="5" t="s">
        <v>127</v>
      </c>
      <c r="B402" s="21">
        <v>951</v>
      </c>
      <c r="C402" s="6" t="s">
        <v>73</v>
      </c>
      <c r="D402" s="6" t="s">
        <v>374</v>
      </c>
      <c r="E402" s="6" t="s">
        <v>125</v>
      </c>
      <c r="F402" s="6"/>
      <c r="G402" s="145">
        <f>G403</f>
        <v>17813.629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16.5" outlineLevel="6" thickBot="1">
      <c r="A403" s="87" t="s">
        <v>128</v>
      </c>
      <c r="B403" s="91">
        <v>951</v>
      </c>
      <c r="C403" s="92" t="s">
        <v>73</v>
      </c>
      <c r="D403" s="92" t="s">
        <v>374</v>
      </c>
      <c r="E403" s="92" t="s">
        <v>126</v>
      </c>
      <c r="F403" s="92"/>
      <c r="G403" s="141">
        <v>17813.629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16.5" outlineLevel="6" thickBot="1">
      <c r="A404" s="51"/>
      <c r="B404" s="52"/>
      <c r="C404" s="52"/>
      <c r="D404" s="52"/>
      <c r="E404" s="52"/>
      <c r="F404" s="52"/>
      <c r="G404" s="53"/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</row>
    <row r="405" spans="1:25" ht="43.5" outlineLevel="6" thickBot="1">
      <c r="A405" s="102" t="s">
        <v>63</v>
      </c>
      <c r="B405" s="103" t="s">
        <v>62</v>
      </c>
      <c r="C405" s="103" t="s">
        <v>61</v>
      </c>
      <c r="D405" s="103" t="s">
        <v>246</v>
      </c>
      <c r="E405" s="103" t="s">
        <v>5</v>
      </c>
      <c r="F405" s="104"/>
      <c r="G405" s="162">
        <f>G406+G509</f>
        <v>601601.2570399999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9.5" outlineLevel="6" thickBot="1">
      <c r="A406" s="107" t="s">
        <v>47</v>
      </c>
      <c r="B406" s="18">
        <v>953</v>
      </c>
      <c r="C406" s="14" t="s">
        <v>46</v>
      </c>
      <c r="D406" s="14" t="s">
        <v>246</v>
      </c>
      <c r="E406" s="14" t="s">
        <v>5</v>
      </c>
      <c r="F406" s="14"/>
      <c r="G406" s="163">
        <f>G407+G434+G471+G482+G491</f>
        <v>595868.19904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9.5" outlineLevel="6" thickBot="1">
      <c r="A407" s="107" t="s">
        <v>129</v>
      </c>
      <c r="B407" s="18">
        <v>953</v>
      </c>
      <c r="C407" s="14" t="s">
        <v>18</v>
      </c>
      <c r="D407" s="14" t="s">
        <v>246</v>
      </c>
      <c r="E407" s="14" t="s">
        <v>5</v>
      </c>
      <c r="F407" s="14"/>
      <c r="G407" s="163">
        <f>G412+G408</f>
        <v>130334.5872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82"/>
      <c r="Y407" s="59"/>
    </row>
    <row r="408" spans="1:25" ht="32.25" outlineLevel="6" thickBot="1">
      <c r="A408" s="111" t="s">
        <v>131</v>
      </c>
      <c r="B408" s="19">
        <v>953</v>
      </c>
      <c r="C408" s="9" t="s">
        <v>18</v>
      </c>
      <c r="D408" s="9" t="s">
        <v>247</v>
      </c>
      <c r="E408" s="9" t="s">
        <v>5</v>
      </c>
      <c r="F408" s="9"/>
      <c r="G408" s="155">
        <f>G409</f>
        <v>4352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18.75" customHeight="1" outlineLevel="6" thickBot="1">
      <c r="A409" s="111" t="s">
        <v>132</v>
      </c>
      <c r="B409" s="19">
        <v>953</v>
      </c>
      <c r="C409" s="9" t="s">
        <v>18</v>
      </c>
      <c r="D409" s="9" t="s">
        <v>248</v>
      </c>
      <c r="E409" s="9" t="s">
        <v>5</v>
      </c>
      <c r="F409" s="9"/>
      <c r="G409" s="155">
        <f>G410</f>
        <v>4352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32.25" outlineLevel="6" thickBot="1">
      <c r="A410" s="93" t="s">
        <v>365</v>
      </c>
      <c r="B410" s="89">
        <v>953</v>
      </c>
      <c r="C410" s="90" t="s">
        <v>18</v>
      </c>
      <c r="D410" s="90" t="s">
        <v>395</v>
      </c>
      <c r="E410" s="90" t="s">
        <v>5</v>
      </c>
      <c r="F410" s="90"/>
      <c r="G410" s="157">
        <f>G411</f>
        <v>4352</v>
      </c>
      <c r="H410" s="25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43"/>
      <c r="X410" s="74"/>
      <c r="Y410" s="59">
        <v>0</v>
      </c>
    </row>
    <row r="411" spans="1:25" ht="16.5" outlineLevel="6" thickBot="1">
      <c r="A411" s="5" t="s">
        <v>83</v>
      </c>
      <c r="B411" s="21">
        <v>953</v>
      </c>
      <c r="C411" s="6" t="s">
        <v>18</v>
      </c>
      <c r="D411" s="6" t="s">
        <v>395</v>
      </c>
      <c r="E411" s="6" t="s">
        <v>84</v>
      </c>
      <c r="F411" s="6"/>
      <c r="G411" s="158">
        <v>4352</v>
      </c>
      <c r="H411" s="28" t="e">
        <f>H412+#REF!</f>
        <v>#REF!</v>
      </c>
      <c r="I411" s="28" t="e">
        <f>I412+#REF!</f>
        <v>#REF!</v>
      </c>
      <c r="J411" s="28" t="e">
        <f>J412+#REF!</f>
        <v>#REF!</v>
      </c>
      <c r="K411" s="28" t="e">
        <f>K412+#REF!</f>
        <v>#REF!</v>
      </c>
      <c r="L411" s="28" t="e">
        <f>L412+#REF!</f>
        <v>#REF!</v>
      </c>
      <c r="M411" s="28" t="e">
        <f>M412+#REF!</f>
        <v>#REF!</v>
      </c>
      <c r="N411" s="28" t="e">
        <f>N412+#REF!</f>
        <v>#REF!</v>
      </c>
      <c r="O411" s="28" t="e">
        <f>O412+#REF!</f>
        <v>#REF!</v>
      </c>
      <c r="P411" s="28" t="e">
        <f>P412+#REF!</f>
        <v>#REF!</v>
      </c>
      <c r="Q411" s="28" t="e">
        <f>Q412+#REF!</f>
        <v>#REF!</v>
      </c>
      <c r="R411" s="28" t="e">
        <f>R412+#REF!</f>
        <v>#REF!</v>
      </c>
      <c r="S411" s="28" t="e">
        <f>S412+#REF!</f>
        <v>#REF!</v>
      </c>
      <c r="T411" s="28" t="e">
        <f>T412+#REF!</f>
        <v>#REF!</v>
      </c>
      <c r="U411" s="28" t="e">
        <f>U412+#REF!</f>
        <v>#REF!</v>
      </c>
      <c r="V411" s="28" t="e">
        <f>V412+#REF!</f>
        <v>#REF!</v>
      </c>
      <c r="W411" s="28" t="e">
        <f>W412+#REF!</f>
        <v>#REF!</v>
      </c>
      <c r="X411" s="60" t="e">
        <f>X412+#REF!</f>
        <v>#REF!</v>
      </c>
      <c r="Y411" s="59" t="e">
        <f>X411/G405*100</f>
        <v>#REF!</v>
      </c>
    </row>
    <row r="412" spans="1:25" ht="19.5" outlineLevel="6" thickBot="1">
      <c r="A412" s="80" t="s">
        <v>226</v>
      </c>
      <c r="B412" s="19">
        <v>953</v>
      </c>
      <c r="C412" s="9" t="s">
        <v>18</v>
      </c>
      <c r="D412" s="9" t="s">
        <v>310</v>
      </c>
      <c r="E412" s="9" t="s">
        <v>5</v>
      </c>
      <c r="F412" s="9"/>
      <c r="G412" s="155">
        <f>G413+G426+G430</f>
        <v>125982.5872</v>
      </c>
      <c r="H412" s="29" t="e">
        <f>H418+H426+#REF!+H509</f>
        <v>#REF!</v>
      </c>
      <c r="I412" s="29" t="e">
        <f>I418+I426+#REF!+I509</f>
        <v>#REF!</v>
      </c>
      <c r="J412" s="29" t="e">
        <f>J418+J426+#REF!+J509</f>
        <v>#REF!</v>
      </c>
      <c r="K412" s="29" t="e">
        <f>K418+K426+#REF!+K509</f>
        <v>#REF!</v>
      </c>
      <c r="L412" s="29" t="e">
        <f>L418+L426+#REF!+L509</f>
        <v>#REF!</v>
      </c>
      <c r="M412" s="29" t="e">
        <f>M418+M426+#REF!+M509</f>
        <v>#REF!</v>
      </c>
      <c r="N412" s="29" t="e">
        <f>N418+N426+#REF!+N509</f>
        <v>#REF!</v>
      </c>
      <c r="O412" s="29" t="e">
        <f>O418+O426+#REF!+O509</f>
        <v>#REF!</v>
      </c>
      <c r="P412" s="29" t="e">
        <f>P418+P426+#REF!+P509</f>
        <v>#REF!</v>
      </c>
      <c r="Q412" s="29" t="e">
        <f>Q418+Q426+#REF!+Q509</f>
        <v>#REF!</v>
      </c>
      <c r="R412" s="29" t="e">
        <f>R418+R426+#REF!+R509</f>
        <v>#REF!</v>
      </c>
      <c r="S412" s="29" t="e">
        <f>S418+S426+#REF!+S509</f>
        <v>#REF!</v>
      </c>
      <c r="T412" s="29" t="e">
        <f>T418+T426+#REF!+T509</f>
        <v>#REF!</v>
      </c>
      <c r="U412" s="29" t="e">
        <f>U418+U426+#REF!+U509</f>
        <v>#REF!</v>
      </c>
      <c r="V412" s="29" t="e">
        <f>V418+V426+#REF!+V509</f>
        <v>#REF!</v>
      </c>
      <c r="W412" s="29" t="e">
        <f>W418+W426+#REF!+W509</f>
        <v>#REF!</v>
      </c>
      <c r="X412" s="29" t="e">
        <f>X418+X426+#REF!+X509</f>
        <v>#REF!</v>
      </c>
      <c r="Y412" s="59" t="e">
        <f>X412/G406*100</f>
        <v>#REF!</v>
      </c>
    </row>
    <row r="413" spans="1:25" ht="19.5" outlineLevel="6" thickBot="1">
      <c r="A413" s="80" t="s">
        <v>175</v>
      </c>
      <c r="B413" s="19">
        <v>953</v>
      </c>
      <c r="C413" s="11" t="s">
        <v>18</v>
      </c>
      <c r="D413" s="11" t="s">
        <v>311</v>
      </c>
      <c r="E413" s="11" t="s">
        <v>5</v>
      </c>
      <c r="F413" s="11"/>
      <c r="G413" s="156">
        <f>G414+G417+G420+G423</f>
        <v>125982.5872</v>
      </c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42"/>
      <c r="Y413" s="59"/>
    </row>
    <row r="414" spans="1:25" ht="32.25" outlineLevel="6" thickBot="1">
      <c r="A414" s="93" t="s">
        <v>154</v>
      </c>
      <c r="B414" s="89">
        <v>953</v>
      </c>
      <c r="C414" s="90" t="s">
        <v>18</v>
      </c>
      <c r="D414" s="90" t="s">
        <v>312</v>
      </c>
      <c r="E414" s="90" t="s">
        <v>5</v>
      </c>
      <c r="F414" s="90"/>
      <c r="G414" s="157">
        <f>G415</f>
        <v>36910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42"/>
      <c r="Y414" s="59"/>
    </row>
    <row r="415" spans="1:25" ht="19.5" outlineLevel="6" thickBot="1">
      <c r="A415" s="5" t="s">
        <v>116</v>
      </c>
      <c r="B415" s="21">
        <v>953</v>
      </c>
      <c r="C415" s="6" t="s">
        <v>18</v>
      </c>
      <c r="D415" s="6" t="s">
        <v>312</v>
      </c>
      <c r="E415" s="6" t="s">
        <v>115</v>
      </c>
      <c r="F415" s="6"/>
      <c r="G415" s="158">
        <f>G416</f>
        <v>36910</v>
      </c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42"/>
      <c r="Y415" s="59"/>
    </row>
    <row r="416" spans="1:25" ht="48" outlineLevel="6" thickBot="1">
      <c r="A416" s="98" t="s">
        <v>197</v>
      </c>
      <c r="B416" s="91">
        <v>953</v>
      </c>
      <c r="C416" s="92" t="s">
        <v>18</v>
      </c>
      <c r="D416" s="92" t="s">
        <v>312</v>
      </c>
      <c r="E416" s="92" t="s">
        <v>85</v>
      </c>
      <c r="F416" s="92"/>
      <c r="G416" s="159">
        <v>36910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42"/>
      <c r="Y416" s="59"/>
    </row>
    <row r="417" spans="1:25" ht="63.75" outlineLevel="6" thickBot="1">
      <c r="A417" s="113" t="s">
        <v>176</v>
      </c>
      <c r="B417" s="89">
        <v>953</v>
      </c>
      <c r="C417" s="90" t="s">
        <v>18</v>
      </c>
      <c r="D417" s="90" t="s">
        <v>313</v>
      </c>
      <c r="E417" s="90" t="s">
        <v>5</v>
      </c>
      <c r="F417" s="90"/>
      <c r="G417" s="157">
        <f>G418</f>
        <v>86703</v>
      </c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42"/>
      <c r="Y417" s="59"/>
    </row>
    <row r="418" spans="1:25" ht="16.5" outlineLevel="6" thickBot="1">
      <c r="A418" s="5" t="s">
        <v>116</v>
      </c>
      <c r="B418" s="21">
        <v>953</v>
      </c>
      <c r="C418" s="6" t="s">
        <v>18</v>
      </c>
      <c r="D418" s="6" t="s">
        <v>313</v>
      </c>
      <c r="E418" s="6" t="s">
        <v>115</v>
      </c>
      <c r="F418" s="6"/>
      <c r="G418" s="158">
        <f>G419</f>
        <v>86703</v>
      </c>
      <c r="H418" s="32">
        <f aca="true" t="shared" si="47" ref="H418:X418">H419</f>
        <v>0</v>
      </c>
      <c r="I418" s="32">
        <f t="shared" si="47"/>
        <v>0</v>
      </c>
      <c r="J418" s="32">
        <f t="shared" si="47"/>
        <v>0</v>
      </c>
      <c r="K418" s="32">
        <f t="shared" si="47"/>
        <v>0</v>
      </c>
      <c r="L418" s="32">
        <f t="shared" si="47"/>
        <v>0</v>
      </c>
      <c r="M418" s="32">
        <f t="shared" si="47"/>
        <v>0</v>
      </c>
      <c r="N418" s="32">
        <f t="shared" si="47"/>
        <v>0</v>
      </c>
      <c r="O418" s="32">
        <f t="shared" si="47"/>
        <v>0</v>
      </c>
      <c r="P418" s="32">
        <f t="shared" si="47"/>
        <v>0</v>
      </c>
      <c r="Q418" s="32">
        <f t="shared" si="47"/>
        <v>0</v>
      </c>
      <c r="R418" s="32">
        <f t="shared" si="47"/>
        <v>0</v>
      </c>
      <c r="S418" s="32">
        <f t="shared" si="47"/>
        <v>0</v>
      </c>
      <c r="T418" s="32">
        <f t="shared" si="47"/>
        <v>0</v>
      </c>
      <c r="U418" s="32">
        <f t="shared" si="47"/>
        <v>0</v>
      </c>
      <c r="V418" s="32">
        <f t="shared" si="47"/>
        <v>0</v>
      </c>
      <c r="W418" s="32">
        <f t="shared" si="47"/>
        <v>0</v>
      </c>
      <c r="X418" s="67">
        <f t="shared" si="47"/>
        <v>34477.81647</v>
      </c>
      <c r="Y418" s="59">
        <f>X418/G412*100</f>
        <v>27.367128455034617</v>
      </c>
    </row>
    <row r="419" spans="1:25" ht="48" outlineLevel="6" thickBot="1">
      <c r="A419" s="98" t="s">
        <v>197</v>
      </c>
      <c r="B419" s="91">
        <v>953</v>
      </c>
      <c r="C419" s="92" t="s">
        <v>18</v>
      </c>
      <c r="D419" s="92" t="s">
        <v>313</v>
      </c>
      <c r="E419" s="92" t="s">
        <v>85</v>
      </c>
      <c r="F419" s="92"/>
      <c r="G419" s="159">
        <v>86703</v>
      </c>
      <c r="H419" s="34">
        <f aca="true" t="shared" si="48" ref="H419:X419">H421</f>
        <v>0</v>
      </c>
      <c r="I419" s="34">
        <f t="shared" si="48"/>
        <v>0</v>
      </c>
      <c r="J419" s="34">
        <f t="shared" si="48"/>
        <v>0</v>
      </c>
      <c r="K419" s="34">
        <f t="shared" si="48"/>
        <v>0</v>
      </c>
      <c r="L419" s="34">
        <f t="shared" si="48"/>
        <v>0</v>
      </c>
      <c r="M419" s="34">
        <f t="shared" si="48"/>
        <v>0</v>
      </c>
      <c r="N419" s="34">
        <f t="shared" si="48"/>
        <v>0</v>
      </c>
      <c r="O419" s="34">
        <f t="shared" si="48"/>
        <v>0</v>
      </c>
      <c r="P419" s="34">
        <f t="shared" si="48"/>
        <v>0</v>
      </c>
      <c r="Q419" s="34">
        <f t="shared" si="48"/>
        <v>0</v>
      </c>
      <c r="R419" s="34">
        <f t="shared" si="48"/>
        <v>0</v>
      </c>
      <c r="S419" s="34">
        <f t="shared" si="48"/>
        <v>0</v>
      </c>
      <c r="T419" s="34">
        <f t="shared" si="48"/>
        <v>0</v>
      </c>
      <c r="U419" s="34">
        <f t="shared" si="48"/>
        <v>0</v>
      </c>
      <c r="V419" s="34">
        <f t="shared" si="48"/>
        <v>0</v>
      </c>
      <c r="W419" s="34">
        <f t="shared" si="48"/>
        <v>0</v>
      </c>
      <c r="X419" s="68">
        <f t="shared" si="48"/>
        <v>34477.81647</v>
      </c>
      <c r="Y419" s="59">
        <f>X419/G413*100</f>
        <v>27.367128455034617</v>
      </c>
    </row>
    <row r="420" spans="1:25" ht="32.25" outlineLevel="6" thickBot="1">
      <c r="A420" s="124" t="s">
        <v>177</v>
      </c>
      <c r="B420" s="131">
        <v>953</v>
      </c>
      <c r="C420" s="90" t="s">
        <v>18</v>
      </c>
      <c r="D420" s="90" t="s">
        <v>314</v>
      </c>
      <c r="E420" s="90" t="s">
        <v>5</v>
      </c>
      <c r="F420" s="90"/>
      <c r="G420" s="157">
        <f>G421</f>
        <v>1000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16.5" outlineLevel="6" thickBot="1">
      <c r="A421" s="5" t="s">
        <v>116</v>
      </c>
      <c r="B421" s="21">
        <v>953</v>
      </c>
      <c r="C421" s="6" t="s">
        <v>18</v>
      </c>
      <c r="D421" s="6" t="s">
        <v>314</v>
      </c>
      <c r="E421" s="6" t="s">
        <v>115</v>
      </c>
      <c r="F421" s="6"/>
      <c r="G421" s="158">
        <f>G422</f>
        <v>1000</v>
      </c>
      <c r="H421" s="2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44"/>
      <c r="X421" s="65">
        <v>34477.81647</v>
      </c>
      <c r="Y421" s="59">
        <f>X421/G415*100</f>
        <v>93.41050249254944</v>
      </c>
    </row>
    <row r="422" spans="1:25" ht="16.5" outlineLevel="6" thickBot="1">
      <c r="A422" s="95" t="s">
        <v>83</v>
      </c>
      <c r="B422" s="133">
        <v>953</v>
      </c>
      <c r="C422" s="92" t="s">
        <v>18</v>
      </c>
      <c r="D422" s="92" t="s">
        <v>314</v>
      </c>
      <c r="E422" s="92" t="s">
        <v>84</v>
      </c>
      <c r="F422" s="92"/>
      <c r="G422" s="159">
        <v>1000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46.5" customHeight="1" outlineLevel="6" thickBot="1">
      <c r="A423" s="124" t="s">
        <v>409</v>
      </c>
      <c r="B423" s="131">
        <v>953</v>
      </c>
      <c r="C423" s="90" t="s">
        <v>18</v>
      </c>
      <c r="D423" s="90" t="s">
        <v>410</v>
      </c>
      <c r="E423" s="90" t="s">
        <v>5</v>
      </c>
      <c r="F423" s="90"/>
      <c r="G423" s="142">
        <f>G424</f>
        <v>1369.5872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6.5" outlineLevel="6" thickBot="1">
      <c r="A424" s="5" t="s">
        <v>116</v>
      </c>
      <c r="B424" s="21">
        <v>953</v>
      </c>
      <c r="C424" s="6" t="s">
        <v>18</v>
      </c>
      <c r="D424" s="6" t="s">
        <v>410</v>
      </c>
      <c r="E424" s="6" t="s">
        <v>115</v>
      </c>
      <c r="F424" s="6"/>
      <c r="G424" s="145">
        <f>G425</f>
        <v>1369.5872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95" t="s">
        <v>83</v>
      </c>
      <c r="B425" s="133">
        <v>953</v>
      </c>
      <c r="C425" s="92" t="s">
        <v>18</v>
      </c>
      <c r="D425" s="92" t="s">
        <v>410</v>
      </c>
      <c r="E425" s="92" t="s">
        <v>84</v>
      </c>
      <c r="F425" s="92"/>
      <c r="G425" s="141">
        <v>1369.5872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34" t="s">
        <v>227</v>
      </c>
      <c r="B426" s="137">
        <v>953</v>
      </c>
      <c r="C426" s="9" t="s">
        <v>18</v>
      </c>
      <c r="D426" s="9" t="s">
        <v>315</v>
      </c>
      <c r="E426" s="9" t="s">
        <v>5</v>
      </c>
      <c r="F426" s="9"/>
      <c r="G426" s="148">
        <f>G427</f>
        <v>0</v>
      </c>
      <c r="H426" s="31" t="e">
        <f>H427+#REF!+#REF!+H444</f>
        <v>#REF!</v>
      </c>
      <c r="I426" s="31" t="e">
        <f>I427+#REF!+#REF!+I444</f>
        <v>#REF!</v>
      </c>
      <c r="J426" s="31" t="e">
        <f>J427+#REF!+#REF!+J444</f>
        <v>#REF!</v>
      </c>
      <c r="K426" s="31" t="e">
        <f>K427+#REF!+#REF!+K444</f>
        <v>#REF!</v>
      </c>
      <c r="L426" s="31" t="e">
        <f>L427+#REF!+#REF!+L444</f>
        <v>#REF!</v>
      </c>
      <c r="M426" s="31" t="e">
        <f>M427+#REF!+#REF!+M444</f>
        <v>#REF!</v>
      </c>
      <c r="N426" s="31" t="e">
        <f>N427+#REF!+#REF!+N444</f>
        <v>#REF!</v>
      </c>
      <c r="O426" s="31" t="e">
        <f>O427+#REF!+#REF!+O444</f>
        <v>#REF!</v>
      </c>
      <c r="P426" s="31" t="e">
        <f>P427+#REF!+#REF!+P444</f>
        <v>#REF!</v>
      </c>
      <c r="Q426" s="31" t="e">
        <f>Q427+#REF!+#REF!+Q444</f>
        <v>#REF!</v>
      </c>
      <c r="R426" s="31" t="e">
        <f>R427+#REF!+#REF!+R444</f>
        <v>#REF!</v>
      </c>
      <c r="S426" s="31" t="e">
        <f>S427+#REF!+#REF!+S444</f>
        <v>#REF!</v>
      </c>
      <c r="T426" s="31" t="e">
        <f>T427+#REF!+#REF!+T444</f>
        <v>#REF!</v>
      </c>
      <c r="U426" s="31" t="e">
        <f>U427+#REF!+#REF!+U444</f>
        <v>#REF!</v>
      </c>
      <c r="V426" s="31" t="e">
        <f>V427+#REF!+#REF!+V444</f>
        <v>#REF!</v>
      </c>
      <c r="W426" s="31" t="e">
        <f>W427+#REF!+#REF!+W444</f>
        <v>#REF!</v>
      </c>
      <c r="X426" s="31" t="e">
        <f>X427+#REF!+#REF!+X444</f>
        <v>#REF!</v>
      </c>
      <c r="Y426" s="59" t="e">
        <f>X426/G417*100</f>
        <v>#REF!</v>
      </c>
    </row>
    <row r="427" spans="1:25" ht="32.25" outlineLevel="6" thickBot="1">
      <c r="A427" s="124" t="s">
        <v>178</v>
      </c>
      <c r="B427" s="131">
        <v>953</v>
      </c>
      <c r="C427" s="90" t="s">
        <v>18</v>
      </c>
      <c r="D427" s="90" t="s">
        <v>316</v>
      </c>
      <c r="E427" s="90" t="s">
        <v>5</v>
      </c>
      <c r="F427" s="90"/>
      <c r="G427" s="149">
        <f>G428</f>
        <v>0</v>
      </c>
      <c r="H427" s="32">
        <f aca="true" t="shared" si="49" ref="H427:X427">H428</f>
        <v>0</v>
      </c>
      <c r="I427" s="32">
        <f t="shared" si="49"/>
        <v>0</v>
      </c>
      <c r="J427" s="32">
        <f t="shared" si="49"/>
        <v>0</v>
      </c>
      <c r="K427" s="32">
        <f t="shared" si="49"/>
        <v>0</v>
      </c>
      <c r="L427" s="32">
        <f t="shared" si="49"/>
        <v>0</v>
      </c>
      <c r="M427" s="32">
        <f t="shared" si="49"/>
        <v>0</v>
      </c>
      <c r="N427" s="32">
        <f t="shared" si="49"/>
        <v>0</v>
      </c>
      <c r="O427" s="32">
        <f t="shared" si="49"/>
        <v>0</v>
      </c>
      <c r="P427" s="32">
        <f t="shared" si="49"/>
        <v>0</v>
      </c>
      <c r="Q427" s="32">
        <f t="shared" si="49"/>
        <v>0</v>
      </c>
      <c r="R427" s="32">
        <f t="shared" si="49"/>
        <v>0</v>
      </c>
      <c r="S427" s="32">
        <f t="shared" si="49"/>
        <v>0</v>
      </c>
      <c r="T427" s="32">
        <f t="shared" si="49"/>
        <v>0</v>
      </c>
      <c r="U427" s="32">
        <f t="shared" si="49"/>
        <v>0</v>
      </c>
      <c r="V427" s="32">
        <f t="shared" si="49"/>
        <v>0</v>
      </c>
      <c r="W427" s="32">
        <f t="shared" si="49"/>
        <v>0</v>
      </c>
      <c r="X427" s="70">
        <f t="shared" si="49"/>
        <v>48148.89725</v>
      </c>
      <c r="Y427" s="59">
        <f>X427/G418*100</f>
        <v>55.53313870338974</v>
      </c>
    </row>
    <row r="428" spans="1:25" ht="16.5" outlineLevel="6" thickBot="1">
      <c r="A428" s="5" t="s">
        <v>116</v>
      </c>
      <c r="B428" s="21">
        <v>953</v>
      </c>
      <c r="C428" s="6" t="s">
        <v>18</v>
      </c>
      <c r="D428" s="6" t="s">
        <v>316</v>
      </c>
      <c r="E428" s="6" t="s">
        <v>115</v>
      </c>
      <c r="F428" s="6"/>
      <c r="G428" s="150">
        <f>G429</f>
        <v>0</v>
      </c>
      <c r="H428" s="34">
        <f aca="true" t="shared" si="50" ref="H428:X428">H439</f>
        <v>0</v>
      </c>
      <c r="I428" s="34">
        <f t="shared" si="50"/>
        <v>0</v>
      </c>
      <c r="J428" s="34">
        <f t="shared" si="50"/>
        <v>0</v>
      </c>
      <c r="K428" s="34">
        <f t="shared" si="50"/>
        <v>0</v>
      </c>
      <c r="L428" s="34">
        <f t="shared" si="50"/>
        <v>0</v>
      </c>
      <c r="M428" s="34">
        <f t="shared" si="50"/>
        <v>0</v>
      </c>
      <c r="N428" s="34">
        <f t="shared" si="50"/>
        <v>0</v>
      </c>
      <c r="O428" s="34">
        <f t="shared" si="50"/>
        <v>0</v>
      </c>
      <c r="P428" s="34">
        <f t="shared" si="50"/>
        <v>0</v>
      </c>
      <c r="Q428" s="34">
        <f t="shared" si="50"/>
        <v>0</v>
      </c>
      <c r="R428" s="34">
        <f t="shared" si="50"/>
        <v>0</v>
      </c>
      <c r="S428" s="34">
        <f t="shared" si="50"/>
        <v>0</v>
      </c>
      <c r="T428" s="34">
        <f t="shared" si="50"/>
        <v>0</v>
      </c>
      <c r="U428" s="34">
        <f t="shared" si="50"/>
        <v>0</v>
      </c>
      <c r="V428" s="34">
        <f t="shared" si="50"/>
        <v>0</v>
      </c>
      <c r="W428" s="34">
        <f t="shared" si="50"/>
        <v>0</v>
      </c>
      <c r="X428" s="68">
        <f t="shared" si="50"/>
        <v>48148.89725</v>
      </c>
      <c r="Y428" s="59">
        <f>X428/G419*100</f>
        <v>55.53313870338974</v>
      </c>
    </row>
    <row r="429" spans="1:25" ht="16.5" outlineLevel="6" thickBot="1">
      <c r="A429" s="95" t="s">
        <v>83</v>
      </c>
      <c r="B429" s="133">
        <v>953</v>
      </c>
      <c r="C429" s="92" t="s">
        <v>18</v>
      </c>
      <c r="D429" s="92" t="s">
        <v>316</v>
      </c>
      <c r="E429" s="92" t="s">
        <v>84</v>
      </c>
      <c r="F429" s="92"/>
      <c r="G429" s="151"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82"/>
      <c r="Y429" s="59"/>
    </row>
    <row r="430" spans="1:25" ht="16.5" outlineLevel="6" thickBot="1">
      <c r="A430" s="134" t="s">
        <v>351</v>
      </c>
      <c r="B430" s="137">
        <v>953</v>
      </c>
      <c r="C430" s="9" t="s">
        <v>18</v>
      </c>
      <c r="D430" s="9" t="s">
        <v>353</v>
      </c>
      <c r="E430" s="9" t="s">
        <v>5</v>
      </c>
      <c r="F430" s="9"/>
      <c r="G430" s="140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82"/>
      <c r="Y430" s="59"/>
    </row>
    <row r="431" spans="1:25" ht="15" customHeight="1" outlineLevel="6" thickBot="1">
      <c r="A431" s="124" t="s">
        <v>352</v>
      </c>
      <c r="B431" s="131">
        <v>953</v>
      </c>
      <c r="C431" s="90" t="s">
        <v>18</v>
      </c>
      <c r="D431" s="90" t="s">
        <v>364</v>
      </c>
      <c r="E431" s="90" t="s">
        <v>5</v>
      </c>
      <c r="F431" s="90"/>
      <c r="G431" s="142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2"/>
      <c r="Y431" s="59"/>
    </row>
    <row r="432" spans="1:25" ht="16.5" outlineLevel="6" thickBot="1">
      <c r="A432" s="5" t="s">
        <v>116</v>
      </c>
      <c r="B432" s="21">
        <v>953</v>
      </c>
      <c r="C432" s="6" t="s">
        <v>18</v>
      </c>
      <c r="D432" s="6" t="s">
        <v>364</v>
      </c>
      <c r="E432" s="6" t="s">
        <v>115</v>
      </c>
      <c r="F432" s="6"/>
      <c r="G432" s="145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82"/>
      <c r="Y432" s="59"/>
    </row>
    <row r="433" spans="1:25" ht="16.5" outlineLevel="6" thickBot="1">
      <c r="A433" s="95" t="s">
        <v>83</v>
      </c>
      <c r="B433" s="133">
        <v>953</v>
      </c>
      <c r="C433" s="92" t="s">
        <v>18</v>
      </c>
      <c r="D433" s="92" t="s">
        <v>364</v>
      </c>
      <c r="E433" s="92" t="s">
        <v>84</v>
      </c>
      <c r="F433" s="92"/>
      <c r="G433" s="141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82"/>
      <c r="Y433" s="59"/>
    </row>
    <row r="434" spans="1:25" ht="16.5" outlineLevel="6" thickBot="1">
      <c r="A434" s="123" t="s">
        <v>39</v>
      </c>
      <c r="B434" s="18">
        <v>953</v>
      </c>
      <c r="C434" s="39" t="s">
        <v>19</v>
      </c>
      <c r="D434" s="39" t="s">
        <v>246</v>
      </c>
      <c r="E434" s="39" t="s">
        <v>5</v>
      </c>
      <c r="F434" s="39"/>
      <c r="G434" s="166">
        <f>G439+G435+G468</f>
        <v>421475.01184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82"/>
      <c r="Y434" s="59"/>
    </row>
    <row r="435" spans="1:25" ht="32.25" outlineLevel="6" thickBot="1">
      <c r="A435" s="111" t="s">
        <v>131</v>
      </c>
      <c r="B435" s="19">
        <v>953</v>
      </c>
      <c r="C435" s="9" t="s">
        <v>19</v>
      </c>
      <c r="D435" s="9" t="s">
        <v>247</v>
      </c>
      <c r="E435" s="9" t="s">
        <v>5</v>
      </c>
      <c r="F435" s="9"/>
      <c r="G435" s="155">
        <f>G436</f>
        <v>10000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82"/>
      <c r="Y435" s="59"/>
    </row>
    <row r="436" spans="1:25" ht="32.25" outlineLevel="6" thickBot="1">
      <c r="A436" s="111" t="s">
        <v>132</v>
      </c>
      <c r="B436" s="19">
        <v>953</v>
      </c>
      <c r="C436" s="9" t="s">
        <v>19</v>
      </c>
      <c r="D436" s="9" t="s">
        <v>248</v>
      </c>
      <c r="E436" s="9" t="s">
        <v>5</v>
      </c>
      <c r="F436" s="9"/>
      <c r="G436" s="155">
        <f>G437</f>
        <v>10000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82"/>
      <c r="Y436" s="59"/>
    </row>
    <row r="437" spans="1:25" ht="32.25" outlineLevel="6" thickBot="1">
      <c r="A437" s="93" t="s">
        <v>365</v>
      </c>
      <c r="B437" s="89">
        <v>953</v>
      </c>
      <c r="C437" s="90" t="s">
        <v>19</v>
      </c>
      <c r="D437" s="90" t="s">
        <v>252</v>
      </c>
      <c r="E437" s="90" t="s">
        <v>5</v>
      </c>
      <c r="F437" s="90"/>
      <c r="G437" s="142">
        <f>G438</f>
        <v>10000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2"/>
      <c r="Y437" s="59"/>
    </row>
    <row r="438" spans="1:25" ht="16.5" outlineLevel="6" thickBot="1">
      <c r="A438" s="5" t="s">
        <v>83</v>
      </c>
      <c r="B438" s="21">
        <v>953</v>
      </c>
      <c r="C438" s="6" t="s">
        <v>19</v>
      </c>
      <c r="D438" s="6" t="s">
        <v>395</v>
      </c>
      <c r="E438" s="6" t="s">
        <v>84</v>
      </c>
      <c r="F438" s="6"/>
      <c r="G438" s="145">
        <v>10000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2"/>
      <c r="Y438" s="59"/>
    </row>
    <row r="439" spans="1:25" ht="16.5" outlineLevel="6" thickBot="1">
      <c r="A439" s="80" t="s">
        <v>226</v>
      </c>
      <c r="B439" s="19">
        <v>953</v>
      </c>
      <c r="C439" s="9" t="s">
        <v>19</v>
      </c>
      <c r="D439" s="9" t="s">
        <v>310</v>
      </c>
      <c r="E439" s="9" t="s">
        <v>5</v>
      </c>
      <c r="F439" s="9"/>
      <c r="G439" s="155">
        <f>G440</f>
        <v>411455.01184</v>
      </c>
      <c r="H439" s="2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4"/>
      <c r="X439" s="65">
        <v>48148.89725</v>
      </c>
      <c r="Y439" s="59" t="e">
        <f>X439/G429*100</f>
        <v>#DIV/0!</v>
      </c>
    </row>
    <row r="440" spans="1:25" ht="16.5" outlineLevel="6" thickBot="1">
      <c r="A440" s="135" t="s">
        <v>179</v>
      </c>
      <c r="B440" s="20">
        <v>953</v>
      </c>
      <c r="C440" s="11" t="s">
        <v>19</v>
      </c>
      <c r="D440" s="11" t="s">
        <v>317</v>
      </c>
      <c r="E440" s="11" t="s">
        <v>5</v>
      </c>
      <c r="F440" s="11"/>
      <c r="G440" s="156">
        <f>G441+G444+G447+G462+G465+G450+G453+G456+G459</f>
        <v>411455.01184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93" t="s">
        <v>154</v>
      </c>
      <c r="B441" s="89">
        <v>953</v>
      </c>
      <c r="C441" s="90" t="s">
        <v>19</v>
      </c>
      <c r="D441" s="90" t="s">
        <v>318</v>
      </c>
      <c r="E441" s="90" t="s">
        <v>5</v>
      </c>
      <c r="F441" s="90"/>
      <c r="G441" s="157">
        <f>G442</f>
        <v>88840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82"/>
      <c r="Y441" s="59"/>
    </row>
    <row r="442" spans="1:25" ht="16.5" outlineLevel="6" thickBot="1">
      <c r="A442" s="5" t="s">
        <v>116</v>
      </c>
      <c r="B442" s="21">
        <v>953</v>
      </c>
      <c r="C442" s="6" t="s">
        <v>19</v>
      </c>
      <c r="D442" s="6" t="s">
        <v>318</v>
      </c>
      <c r="E442" s="6" t="s">
        <v>115</v>
      </c>
      <c r="F442" s="6"/>
      <c r="G442" s="158">
        <f>G443</f>
        <v>88840</v>
      </c>
      <c r="H442" s="2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44"/>
      <c r="X442" s="65">
        <v>19460.04851</v>
      </c>
      <c r="Y442" s="59" t="e">
        <f>X442/#REF!*100</f>
        <v>#REF!</v>
      </c>
    </row>
    <row r="443" spans="1:25" ht="48" outlineLevel="6" thickBot="1">
      <c r="A443" s="98" t="s">
        <v>197</v>
      </c>
      <c r="B443" s="91">
        <v>953</v>
      </c>
      <c r="C443" s="92" t="s">
        <v>19</v>
      </c>
      <c r="D443" s="92" t="s">
        <v>318</v>
      </c>
      <c r="E443" s="92" t="s">
        <v>85</v>
      </c>
      <c r="F443" s="92"/>
      <c r="G443" s="159">
        <v>88840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32.25" outlineLevel="6" thickBot="1">
      <c r="A444" s="124" t="s">
        <v>194</v>
      </c>
      <c r="B444" s="89">
        <v>953</v>
      </c>
      <c r="C444" s="90" t="s">
        <v>19</v>
      </c>
      <c r="D444" s="90" t="s">
        <v>322</v>
      </c>
      <c r="E444" s="90" t="s">
        <v>5</v>
      </c>
      <c r="F444" s="90"/>
      <c r="G444" s="157">
        <f>G445</f>
        <v>3600</v>
      </c>
      <c r="H444" s="31" t="e">
        <f aca="true" t="shared" si="51" ref="H444:X444">H445</f>
        <v>#REF!</v>
      </c>
      <c r="I444" s="31" t="e">
        <f t="shared" si="51"/>
        <v>#REF!</v>
      </c>
      <c r="J444" s="31" t="e">
        <f t="shared" si="51"/>
        <v>#REF!</v>
      </c>
      <c r="K444" s="31" t="e">
        <f t="shared" si="51"/>
        <v>#REF!</v>
      </c>
      <c r="L444" s="31" t="e">
        <f t="shared" si="51"/>
        <v>#REF!</v>
      </c>
      <c r="M444" s="31" t="e">
        <f t="shared" si="51"/>
        <v>#REF!</v>
      </c>
      <c r="N444" s="31" t="e">
        <f t="shared" si="51"/>
        <v>#REF!</v>
      </c>
      <c r="O444" s="31" t="e">
        <f t="shared" si="51"/>
        <v>#REF!</v>
      </c>
      <c r="P444" s="31" t="e">
        <f t="shared" si="51"/>
        <v>#REF!</v>
      </c>
      <c r="Q444" s="31" t="e">
        <f t="shared" si="51"/>
        <v>#REF!</v>
      </c>
      <c r="R444" s="31" t="e">
        <f t="shared" si="51"/>
        <v>#REF!</v>
      </c>
      <c r="S444" s="31" t="e">
        <f t="shared" si="51"/>
        <v>#REF!</v>
      </c>
      <c r="T444" s="31" t="e">
        <f t="shared" si="51"/>
        <v>#REF!</v>
      </c>
      <c r="U444" s="31" t="e">
        <f t="shared" si="51"/>
        <v>#REF!</v>
      </c>
      <c r="V444" s="31" t="e">
        <f t="shared" si="51"/>
        <v>#REF!</v>
      </c>
      <c r="W444" s="31" t="e">
        <f t="shared" si="51"/>
        <v>#REF!</v>
      </c>
      <c r="X444" s="31" t="e">
        <f t="shared" si="51"/>
        <v>#REF!</v>
      </c>
      <c r="Y444" s="59">
        <v>0</v>
      </c>
    </row>
    <row r="445" spans="1:25" ht="16.5" outlineLevel="6" thickBot="1">
      <c r="A445" s="5" t="s">
        <v>116</v>
      </c>
      <c r="B445" s="21">
        <v>953</v>
      </c>
      <c r="C445" s="6" t="s">
        <v>19</v>
      </c>
      <c r="D445" s="6" t="s">
        <v>322</v>
      </c>
      <c r="E445" s="6" t="s">
        <v>115</v>
      </c>
      <c r="F445" s="6"/>
      <c r="G445" s="158">
        <f>G446</f>
        <v>3600</v>
      </c>
      <c r="H445" s="34" t="e">
        <f>#REF!</f>
        <v>#REF!</v>
      </c>
      <c r="I445" s="34" t="e">
        <f>#REF!</f>
        <v>#REF!</v>
      </c>
      <c r="J445" s="34" t="e">
        <f>#REF!</f>
        <v>#REF!</v>
      </c>
      <c r="K445" s="34" t="e">
        <f>#REF!</f>
        <v>#REF!</v>
      </c>
      <c r="L445" s="34" t="e">
        <f>#REF!</f>
        <v>#REF!</v>
      </c>
      <c r="M445" s="34" t="e">
        <f>#REF!</f>
        <v>#REF!</v>
      </c>
      <c r="N445" s="34" t="e">
        <f>#REF!</f>
        <v>#REF!</v>
      </c>
      <c r="O445" s="34" t="e">
        <f>#REF!</f>
        <v>#REF!</v>
      </c>
      <c r="P445" s="34" t="e">
        <f>#REF!</f>
        <v>#REF!</v>
      </c>
      <c r="Q445" s="34" t="e">
        <f>#REF!</f>
        <v>#REF!</v>
      </c>
      <c r="R445" s="34" t="e">
        <f>#REF!</f>
        <v>#REF!</v>
      </c>
      <c r="S445" s="34" t="e">
        <f>#REF!</f>
        <v>#REF!</v>
      </c>
      <c r="T445" s="34" t="e">
        <f>#REF!</f>
        <v>#REF!</v>
      </c>
      <c r="U445" s="34" t="e">
        <f>#REF!</f>
        <v>#REF!</v>
      </c>
      <c r="V445" s="34" t="e">
        <f>#REF!</f>
        <v>#REF!</v>
      </c>
      <c r="W445" s="34" t="e">
        <f>#REF!</f>
        <v>#REF!</v>
      </c>
      <c r="X445" s="34" t="e">
        <f>#REF!</f>
        <v>#REF!</v>
      </c>
      <c r="Y445" s="59">
        <v>0</v>
      </c>
    </row>
    <row r="446" spans="1:25" ht="16.5" outlineLevel="6" thickBot="1">
      <c r="A446" s="95" t="s">
        <v>83</v>
      </c>
      <c r="B446" s="91">
        <v>953</v>
      </c>
      <c r="C446" s="92" t="s">
        <v>19</v>
      </c>
      <c r="D446" s="92" t="s">
        <v>322</v>
      </c>
      <c r="E446" s="92" t="s">
        <v>84</v>
      </c>
      <c r="F446" s="92"/>
      <c r="G446" s="159">
        <v>3600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55"/>
      <c r="Y446" s="59"/>
    </row>
    <row r="447" spans="1:25" ht="63.75" outlineLevel="6" thickBot="1">
      <c r="A447" s="136" t="s">
        <v>180</v>
      </c>
      <c r="B447" s="138">
        <v>953</v>
      </c>
      <c r="C447" s="106" t="s">
        <v>19</v>
      </c>
      <c r="D447" s="106" t="s">
        <v>319</v>
      </c>
      <c r="E447" s="106" t="s">
        <v>5</v>
      </c>
      <c r="F447" s="106"/>
      <c r="G447" s="165">
        <f>G448</f>
        <v>291581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69"/>
      <c r="Y447" s="59"/>
    </row>
    <row r="448" spans="1:25" ht="23.25" customHeight="1" outlineLevel="6" thickBot="1">
      <c r="A448" s="5" t="s">
        <v>116</v>
      </c>
      <c r="B448" s="21">
        <v>953</v>
      </c>
      <c r="C448" s="6" t="s">
        <v>19</v>
      </c>
      <c r="D448" s="6" t="s">
        <v>319</v>
      </c>
      <c r="E448" s="6" t="s">
        <v>115</v>
      </c>
      <c r="F448" s="6"/>
      <c r="G448" s="158">
        <f>G449</f>
        <v>291581</v>
      </c>
      <c r="H448" s="83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5"/>
      <c r="Y448" s="59"/>
    </row>
    <row r="449" spans="1:25" ht="18.75" customHeight="1" outlineLevel="6" thickBot="1">
      <c r="A449" s="98" t="s">
        <v>197</v>
      </c>
      <c r="B449" s="91">
        <v>953</v>
      </c>
      <c r="C449" s="92" t="s">
        <v>19</v>
      </c>
      <c r="D449" s="92" t="s">
        <v>319</v>
      </c>
      <c r="E449" s="92" t="s">
        <v>85</v>
      </c>
      <c r="F449" s="92"/>
      <c r="G449" s="159">
        <v>291581</v>
      </c>
      <c r="H449" s="83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5"/>
      <c r="Y449" s="59"/>
    </row>
    <row r="450" spans="1:25" ht="47.25" customHeight="1" outlineLevel="6" thickBot="1">
      <c r="A450" s="136" t="s">
        <v>401</v>
      </c>
      <c r="B450" s="138">
        <v>953</v>
      </c>
      <c r="C450" s="106" t="s">
        <v>19</v>
      </c>
      <c r="D450" s="106" t="s">
        <v>402</v>
      </c>
      <c r="E450" s="106" t="s">
        <v>5</v>
      </c>
      <c r="F450" s="106"/>
      <c r="G450" s="165">
        <f>G451</f>
        <v>3200</v>
      </c>
      <c r="H450" s="83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5"/>
      <c r="Y450" s="59"/>
    </row>
    <row r="451" spans="1:25" ht="18.75" customHeight="1" outlineLevel="6" thickBot="1">
      <c r="A451" s="5" t="s">
        <v>116</v>
      </c>
      <c r="B451" s="21">
        <v>953</v>
      </c>
      <c r="C451" s="6" t="s">
        <v>19</v>
      </c>
      <c r="D451" s="6" t="s">
        <v>402</v>
      </c>
      <c r="E451" s="6" t="s">
        <v>115</v>
      </c>
      <c r="F451" s="6"/>
      <c r="G451" s="158">
        <f>G452</f>
        <v>3200</v>
      </c>
      <c r="H451" s="83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5"/>
      <c r="Y451" s="59"/>
    </row>
    <row r="452" spans="1:25" ht="18.75" customHeight="1" outlineLevel="6" thickBot="1">
      <c r="A452" s="98" t="s">
        <v>197</v>
      </c>
      <c r="B452" s="91">
        <v>953</v>
      </c>
      <c r="C452" s="92" t="s">
        <v>19</v>
      </c>
      <c r="D452" s="92" t="s">
        <v>402</v>
      </c>
      <c r="E452" s="92" t="s">
        <v>85</v>
      </c>
      <c r="F452" s="92"/>
      <c r="G452" s="159">
        <v>3200</v>
      </c>
      <c r="H452" s="83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5"/>
      <c r="Y452" s="59"/>
    </row>
    <row r="453" spans="1:25" ht="48.75" customHeight="1" outlineLevel="6" thickBot="1">
      <c r="A453" s="136" t="s">
        <v>403</v>
      </c>
      <c r="B453" s="138">
        <v>953</v>
      </c>
      <c r="C453" s="106" t="s">
        <v>19</v>
      </c>
      <c r="D453" s="106" t="s">
        <v>404</v>
      </c>
      <c r="E453" s="106" t="s">
        <v>5</v>
      </c>
      <c r="F453" s="106"/>
      <c r="G453" s="165">
        <f>G454</f>
        <v>17985.202</v>
      </c>
      <c r="H453" s="83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5"/>
      <c r="Y453" s="59"/>
    </row>
    <row r="454" spans="1:25" ht="18.75" customHeight="1" outlineLevel="6" thickBot="1">
      <c r="A454" s="5" t="s">
        <v>116</v>
      </c>
      <c r="B454" s="21">
        <v>953</v>
      </c>
      <c r="C454" s="6" t="s">
        <v>19</v>
      </c>
      <c r="D454" s="6" t="s">
        <v>404</v>
      </c>
      <c r="E454" s="6" t="s">
        <v>115</v>
      </c>
      <c r="F454" s="6"/>
      <c r="G454" s="158">
        <f>G455</f>
        <v>17985.202</v>
      </c>
      <c r="H454" s="83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5"/>
      <c r="Y454" s="59"/>
    </row>
    <row r="455" spans="1:25" ht="18.75" customHeight="1" outlineLevel="6" thickBot="1">
      <c r="A455" s="98" t="s">
        <v>197</v>
      </c>
      <c r="B455" s="91">
        <v>953</v>
      </c>
      <c r="C455" s="92" t="s">
        <v>19</v>
      </c>
      <c r="D455" s="92" t="s">
        <v>404</v>
      </c>
      <c r="E455" s="92" t="s">
        <v>85</v>
      </c>
      <c r="F455" s="92"/>
      <c r="G455" s="159">
        <v>17985.202</v>
      </c>
      <c r="H455" s="83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5"/>
      <c r="Y455" s="59"/>
    </row>
    <row r="456" spans="1:25" ht="51" customHeight="1" outlineLevel="6" thickBot="1">
      <c r="A456" s="113" t="s">
        <v>411</v>
      </c>
      <c r="B456" s="138">
        <v>953</v>
      </c>
      <c r="C456" s="106" t="s">
        <v>19</v>
      </c>
      <c r="D456" s="90" t="s">
        <v>413</v>
      </c>
      <c r="E456" s="90" t="s">
        <v>5</v>
      </c>
      <c r="F456" s="90"/>
      <c r="G456" s="157">
        <f>G457</f>
        <v>4050</v>
      </c>
      <c r="H456" s="83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5"/>
      <c r="Y456" s="59"/>
    </row>
    <row r="457" spans="1:25" ht="21" customHeight="1" outlineLevel="6" thickBot="1">
      <c r="A457" s="5" t="s">
        <v>116</v>
      </c>
      <c r="B457" s="21">
        <v>953</v>
      </c>
      <c r="C457" s="6" t="s">
        <v>19</v>
      </c>
      <c r="D457" s="6" t="s">
        <v>413</v>
      </c>
      <c r="E457" s="6" t="s">
        <v>115</v>
      </c>
      <c r="F457" s="6"/>
      <c r="G457" s="158">
        <f>G458</f>
        <v>4050</v>
      </c>
      <c r="H457" s="83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5"/>
      <c r="Y457" s="59"/>
    </row>
    <row r="458" spans="1:25" ht="21" customHeight="1" outlineLevel="6" thickBot="1">
      <c r="A458" s="95" t="s">
        <v>83</v>
      </c>
      <c r="B458" s="91">
        <v>953</v>
      </c>
      <c r="C458" s="92" t="s">
        <v>19</v>
      </c>
      <c r="D458" s="92" t="s">
        <v>413</v>
      </c>
      <c r="E458" s="92" t="s">
        <v>84</v>
      </c>
      <c r="F458" s="92"/>
      <c r="G458" s="159">
        <v>4050</v>
      </c>
      <c r="H458" s="83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5"/>
      <c r="Y458" s="59"/>
    </row>
    <row r="459" spans="1:25" ht="49.5" customHeight="1" outlineLevel="6" thickBot="1">
      <c r="A459" s="113" t="s">
        <v>412</v>
      </c>
      <c r="B459" s="138">
        <v>953</v>
      </c>
      <c r="C459" s="106" t="s">
        <v>19</v>
      </c>
      <c r="D459" s="90">
        <v>3100050970</v>
      </c>
      <c r="E459" s="90" t="s">
        <v>5</v>
      </c>
      <c r="F459" s="90"/>
      <c r="G459" s="157">
        <f>G460</f>
        <v>557.24264</v>
      </c>
      <c r="H459" s="83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5"/>
      <c r="Y459" s="59"/>
    </row>
    <row r="460" spans="1:25" ht="18.75" customHeight="1" outlineLevel="6" thickBot="1">
      <c r="A460" s="5" t="s">
        <v>116</v>
      </c>
      <c r="B460" s="21">
        <v>953</v>
      </c>
      <c r="C460" s="6" t="s">
        <v>19</v>
      </c>
      <c r="D460" s="6">
        <v>3100050970</v>
      </c>
      <c r="E460" s="6" t="s">
        <v>115</v>
      </c>
      <c r="F460" s="6"/>
      <c r="G460" s="158">
        <f>G461</f>
        <v>557.24264</v>
      </c>
      <c r="H460" s="83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5"/>
      <c r="Y460" s="59"/>
    </row>
    <row r="461" spans="1:25" ht="18.75" customHeight="1" outlineLevel="6" thickBot="1">
      <c r="A461" s="95" t="s">
        <v>83</v>
      </c>
      <c r="B461" s="91">
        <v>953</v>
      </c>
      <c r="C461" s="92" t="s">
        <v>19</v>
      </c>
      <c r="D461" s="92">
        <v>3100050970</v>
      </c>
      <c r="E461" s="92" t="s">
        <v>84</v>
      </c>
      <c r="F461" s="92"/>
      <c r="G461" s="159">
        <v>557.24264</v>
      </c>
      <c r="H461" s="83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5"/>
      <c r="Y461" s="59"/>
    </row>
    <row r="462" spans="1:25" ht="54.75" customHeight="1" outlineLevel="6" thickBot="1">
      <c r="A462" s="113" t="s">
        <v>392</v>
      </c>
      <c r="B462" s="89">
        <v>953</v>
      </c>
      <c r="C462" s="90" t="s">
        <v>19</v>
      </c>
      <c r="D462" s="90" t="s">
        <v>393</v>
      </c>
      <c r="E462" s="90" t="s">
        <v>5</v>
      </c>
      <c r="F462" s="90"/>
      <c r="G462" s="157">
        <f>G463</f>
        <v>1641.5672</v>
      </c>
      <c r="H462" s="83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5"/>
      <c r="Y462" s="59"/>
    </row>
    <row r="463" spans="1:25" ht="20.25" customHeight="1" outlineLevel="6" thickBot="1">
      <c r="A463" s="5" t="s">
        <v>116</v>
      </c>
      <c r="B463" s="21">
        <v>953</v>
      </c>
      <c r="C463" s="6" t="s">
        <v>19</v>
      </c>
      <c r="D463" s="6" t="s">
        <v>393</v>
      </c>
      <c r="E463" s="6" t="s">
        <v>115</v>
      </c>
      <c r="F463" s="6"/>
      <c r="G463" s="158">
        <f>G464</f>
        <v>1641.5672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>
        <v>2744.868</v>
      </c>
      <c r="Y463" s="59" t="e">
        <f>X463/#REF!*100</f>
        <v>#REF!</v>
      </c>
    </row>
    <row r="464" spans="1:25" ht="16.5" outlineLevel="6" thickBot="1">
      <c r="A464" s="95" t="s">
        <v>83</v>
      </c>
      <c r="B464" s="91">
        <v>953</v>
      </c>
      <c r="C464" s="92" t="s">
        <v>19</v>
      </c>
      <c r="D464" s="92" t="s">
        <v>393</v>
      </c>
      <c r="E464" s="92" t="s">
        <v>84</v>
      </c>
      <c r="F464" s="92"/>
      <c r="G464" s="159">
        <v>1641.5672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48" outlineLevel="6" thickBot="1">
      <c r="A465" s="113" t="s">
        <v>383</v>
      </c>
      <c r="B465" s="89">
        <v>953</v>
      </c>
      <c r="C465" s="90" t="s">
        <v>19</v>
      </c>
      <c r="D465" s="90" t="s">
        <v>382</v>
      </c>
      <c r="E465" s="90" t="s">
        <v>5</v>
      </c>
      <c r="F465" s="90"/>
      <c r="G465" s="157">
        <f>G466</f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5" t="s">
        <v>116</v>
      </c>
      <c r="B466" s="21">
        <v>953</v>
      </c>
      <c r="C466" s="6" t="s">
        <v>19</v>
      </c>
      <c r="D466" s="6" t="s">
        <v>382</v>
      </c>
      <c r="E466" s="6" t="s">
        <v>115</v>
      </c>
      <c r="F466" s="6"/>
      <c r="G466" s="158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16.5" outlineLevel="6" thickBot="1">
      <c r="A467" s="95" t="s">
        <v>83</v>
      </c>
      <c r="B467" s="91">
        <v>953</v>
      </c>
      <c r="C467" s="92" t="s">
        <v>19</v>
      </c>
      <c r="D467" s="92" t="s">
        <v>382</v>
      </c>
      <c r="E467" s="92" t="s">
        <v>84</v>
      </c>
      <c r="F467" s="92"/>
      <c r="G467" s="159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80" t="s">
        <v>396</v>
      </c>
      <c r="B468" s="20">
        <v>953</v>
      </c>
      <c r="C468" s="9" t="s">
        <v>19</v>
      </c>
      <c r="D468" s="9" t="s">
        <v>345</v>
      </c>
      <c r="E468" s="9" t="s">
        <v>5</v>
      </c>
      <c r="F468" s="9"/>
      <c r="G468" s="148">
        <f>G469</f>
        <v>20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9.5" outlineLevel="6" thickBot="1">
      <c r="A469" s="5" t="s">
        <v>116</v>
      </c>
      <c r="B469" s="21">
        <v>953</v>
      </c>
      <c r="C469" s="6" t="s">
        <v>19</v>
      </c>
      <c r="D469" s="6" t="s">
        <v>347</v>
      </c>
      <c r="E469" s="6" t="s">
        <v>348</v>
      </c>
      <c r="F469" s="78"/>
      <c r="G469" s="150">
        <f>G470</f>
        <v>20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9.5" outlineLevel="6" thickBot="1">
      <c r="A470" s="95" t="s">
        <v>83</v>
      </c>
      <c r="B470" s="91">
        <v>953</v>
      </c>
      <c r="C470" s="92" t="s">
        <v>19</v>
      </c>
      <c r="D470" s="92" t="s">
        <v>347</v>
      </c>
      <c r="E470" s="92" t="s">
        <v>84</v>
      </c>
      <c r="F470" s="96"/>
      <c r="G470" s="151">
        <v>20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123" t="s">
        <v>362</v>
      </c>
      <c r="B471" s="39">
        <v>953</v>
      </c>
      <c r="C471" s="39" t="s">
        <v>363</v>
      </c>
      <c r="D471" s="39" t="s">
        <v>246</v>
      </c>
      <c r="E471" s="39" t="s">
        <v>5</v>
      </c>
      <c r="F471" s="39"/>
      <c r="G471" s="153">
        <f>G472+G476</f>
        <v>24553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1" t="s">
        <v>131</v>
      </c>
      <c r="B472" s="19">
        <v>953</v>
      </c>
      <c r="C472" s="19" t="s">
        <v>363</v>
      </c>
      <c r="D472" s="9" t="s">
        <v>247</v>
      </c>
      <c r="E472" s="9" t="s">
        <v>5</v>
      </c>
      <c r="F472" s="9"/>
      <c r="G472" s="140">
        <f>G473</f>
        <v>500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111" t="s">
        <v>132</v>
      </c>
      <c r="B473" s="19">
        <v>953</v>
      </c>
      <c r="C473" s="19" t="s">
        <v>363</v>
      </c>
      <c r="D473" s="9" t="s">
        <v>248</v>
      </c>
      <c r="E473" s="9" t="s">
        <v>5</v>
      </c>
      <c r="F473" s="9"/>
      <c r="G473" s="140">
        <f>G474</f>
        <v>500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93" t="s">
        <v>365</v>
      </c>
      <c r="B474" s="89">
        <v>953</v>
      </c>
      <c r="C474" s="89" t="s">
        <v>363</v>
      </c>
      <c r="D474" s="90" t="s">
        <v>366</v>
      </c>
      <c r="E474" s="90" t="s">
        <v>5</v>
      </c>
      <c r="F474" s="90"/>
      <c r="G474" s="142">
        <f>G475</f>
        <v>500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5" t="s">
        <v>83</v>
      </c>
      <c r="B475" s="21">
        <v>953</v>
      </c>
      <c r="C475" s="21" t="s">
        <v>363</v>
      </c>
      <c r="D475" s="6" t="s">
        <v>366</v>
      </c>
      <c r="E475" s="6" t="s">
        <v>84</v>
      </c>
      <c r="F475" s="6"/>
      <c r="G475" s="145">
        <v>500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6.5" outlineLevel="6" thickBot="1">
      <c r="A476" s="80" t="s">
        <v>226</v>
      </c>
      <c r="B476" s="80">
        <v>953</v>
      </c>
      <c r="C476" s="80" t="s">
        <v>363</v>
      </c>
      <c r="D476" s="9" t="s">
        <v>310</v>
      </c>
      <c r="E476" s="9" t="s">
        <v>5</v>
      </c>
      <c r="F476" s="9"/>
      <c r="G476" s="155">
        <f>G477</f>
        <v>24053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13" t="s">
        <v>181</v>
      </c>
      <c r="B477" s="20">
        <v>953</v>
      </c>
      <c r="C477" s="9" t="s">
        <v>363</v>
      </c>
      <c r="D477" s="9" t="s">
        <v>320</v>
      </c>
      <c r="E477" s="9" t="s">
        <v>5</v>
      </c>
      <c r="F477" s="9"/>
      <c r="G477" s="155">
        <f>G478</f>
        <v>24053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93" t="s">
        <v>182</v>
      </c>
      <c r="B478" s="89">
        <v>953</v>
      </c>
      <c r="C478" s="90" t="s">
        <v>363</v>
      </c>
      <c r="D478" s="90" t="s">
        <v>321</v>
      </c>
      <c r="E478" s="90" t="s">
        <v>5</v>
      </c>
      <c r="F478" s="90"/>
      <c r="G478" s="157">
        <f>G479</f>
        <v>24053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5" t="s">
        <v>116</v>
      </c>
      <c r="B479" s="21">
        <v>953</v>
      </c>
      <c r="C479" s="6" t="s">
        <v>363</v>
      </c>
      <c r="D479" s="6" t="s">
        <v>321</v>
      </c>
      <c r="E479" s="6" t="s">
        <v>115</v>
      </c>
      <c r="F479" s="6"/>
      <c r="G479" s="158">
        <f>G480+G481</f>
        <v>24053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48" outlineLevel="6" thickBot="1">
      <c r="A480" s="98" t="s">
        <v>197</v>
      </c>
      <c r="B480" s="91">
        <v>953</v>
      </c>
      <c r="C480" s="92" t="s">
        <v>363</v>
      </c>
      <c r="D480" s="92" t="s">
        <v>321</v>
      </c>
      <c r="E480" s="92" t="s">
        <v>85</v>
      </c>
      <c r="F480" s="92"/>
      <c r="G480" s="159">
        <v>24053</v>
      </c>
      <c r="H480" s="32" t="e">
        <f>#REF!</f>
        <v>#REF!</v>
      </c>
      <c r="I480" s="32" t="e">
        <f>#REF!</f>
        <v>#REF!</v>
      </c>
      <c r="J480" s="32" t="e">
        <f>#REF!</f>
        <v>#REF!</v>
      </c>
      <c r="K480" s="32" t="e">
        <f>#REF!</f>
        <v>#REF!</v>
      </c>
      <c r="L480" s="32" t="e">
        <f>#REF!</f>
        <v>#REF!</v>
      </c>
      <c r="M480" s="32" t="e">
        <f>#REF!</f>
        <v>#REF!</v>
      </c>
      <c r="N480" s="32" t="e">
        <f>#REF!</f>
        <v>#REF!</v>
      </c>
      <c r="O480" s="32" t="e">
        <f>#REF!</f>
        <v>#REF!</v>
      </c>
      <c r="P480" s="32" t="e">
        <f>#REF!</f>
        <v>#REF!</v>
      </c>
      <c r="Q480" s="32" t="e">
        <f>#REF!</f>
        <v>#REF!</v>
      </c>
      <c r="R480" s="32" t="e">
        <f>#REF!</f>
        <v>#REF!</v>
      </c>
      <c r="S480" s="32" t="e">
        <f>#REF!</f>
        <v>#REF!</v>
      </c>
      <c r="T480" s="32" t="e">
        <f>#REF!</f>
        <v>#REF!</v>
      </c>
      <c r="U480" s="32" t="e">
        <f>#REF!</f>
        <v>#REF!</v>
      </c>
      <c r="V480" s="32" t="e">
        <f>#REF!</f>
        <v>#REF!</v>
      </c>
      <c r="W480" s="32" t="e">
        <f>#REF!</f>
        <v>#REF!</v>
      </c>
      <c r="X480" s="67" t="e">
        <f>#REF!</f>
        <v>#REF!</v>
      </c>
      <c r="Y480" s="59" t="e">
        <f>X480/G449*100</f>
        <v>#REF!</v>
      </c>
    </row>
    <row r="481" spans="1:25" ht="16.5" outlineLevel="6" thickBot="1">
      <c r="A481" s="95" t="s">
        <v>83</v>
      </c>
      <c r="B481" s="91">
        <v>953</v>
      </c>
      <c r="C481" s="92" t="s">
        <v>363</v>
      </c>
      <c r="D481" s="92" t="s">
        <v>331</v>
      </c>
      <c r="E481" s="92" t="s">
        <v>84</v>
      </c>
      <c r="F481" s="92"/>
      <c r="G481" s="151">
        <v>0</v>
      </c>
      <c r="H481" s="83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147"/>
      <c r="Y481" s="59"/>
    </row>
    <row r="482" spans="1:25" ht="16.5" outlineLevel="6" thickBot="1">
      <c r="A482" s="123" t="s">
        <v>183</v>
      </c>
      <c r="B482" s="18">
        <v>953</v>
      </c>
      <c r="C482" s="39" t="s">
        <v>20</v>
      </c>
      <c r="D482" s="39" t="s">
        <v>246</v>
      </c>
      <c r="E482" s="39" t="s">
        <v>5</v>
      </c>
      <c r="F482" s="39"/>
      <c r="G482" s="152">
        <f>G483</f>
        <v>3900</v>
      </c>
      <c r="H482" s="83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147"/>
      <c r="Y482" s="59"/>
    </row>
    <row r="483" spans="1:25" ht="16.5" outlineLevel="6" thickBot="1">
      <c r="A483" s="8" t="s">
        <v>228</v>
      </c>
      <c r="B483" s="19">
        <v>953</v>
      </c>
      <c r="C483" s="9" t="s">
        <v>20</v>
      </c>
      <c r="D483" s="9" t="s">
        <v>310</v>
      </c>
      <c r="E483" s="9" t="s">
        <v>5</v>
      </c>
      <c r="F483" s="9"/>
      <c r="G483" s="148">
        <f>G484</f>
        <v>3900</v>
      </c>
      <c r="H483" s="83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147"/>
      <c r="Y483" s="59"/>
    </row>
    <row r="484" spans="1:25" ht="16.5" outlineLevel="6" thickBot="1">
      <c r="A484" s="101" t="s">
        <v>130</v>
      </c>
      <c r="B484" s="131">
        <v>953</v>
      </c>
      <c r="C484" s="90" t="s">
        <v>20</v>
      </c>
      <c r="D484" s="90" t="s">
        <v>317</v>
      </c>
      <c r="E484" s="90" t="s">
        <v>5</v>
      </c>
      <c r="F484" s="90"/>
      <c r="G484" s="149">
        <f>G485+G488</f>
        <v>3900</v>
      </c>
      <c r="H484" s="83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147"/>
      <c r="Y484" s="59"/>
    </row>
    <row r="485" spans="1:25" ht="35.25" customHeight="1" outlineLevel="6" thickBot="1">
      <c r="A485" s="101" t="s">
        <v>184</v>
      </c>
      <c r="B485" s="131">
        <v>953</v>
      </c>
      <c r="C485" s="90" t="s">
        <v>20</v>
      </c>
      <c r="D485" s="90" t="s">
        <v>323</v>
      </c>
      <c r="E485" s="90" t="s">
        <v>5</v>
      </c>
      <c r="F485" s="90"/>
      <c r="G485" s="149">
        <f>G486</f>
        <v>900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8" customHeight="1" outlineLevel="6" thickBot="1">
      <c r="A486" s="5" t="s">
        <v>116</v>
      </c>
      <c r="B486" s="21">
        <v>953</v>
      </c>
      <c r="C486" s="6" t="s">
        <v>20</v>
      </c>
      <c r="D486" s="6" t="s">
        <v>323</v>
      </c>
      <c r="E486" s="6" t="s">
        <v>115</v>
      </c>
      <c r="F486" s="6"/>
      <c r="G486" s="150">
        <f>G487</f>
        <v>900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95" t="s">
        <v>83</v>
      </c>
      <c r="B487" s="133">
        <v>953</v>
      </c>
      <c r="C487" s="92" t="s">
        <v>20</v>
      </c>
      <c r="D487" s="92" t="s">
        <v>323</v>
      </c>
      <c r="E487" s="92" t="s">
        <v>84</v>
      </c>
      <c r="F487" s="92"/>
      <c r="G487" s="151">
        <v>900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31.5" customHeight="1" outlineLevel="6" thickBot="1">
      <c r="A488" s="113" t="s">
        <v>185</v>
      </c>
      <c r="B488" s="89">
        <v>953</v>
      </c>
      <c r="C488" s="106" t="s">
        <v>20</v>
      </c>
      <c r="D488" s="106" t="s">
        <v>324</v>
      </c>
      <c r="E488" s="106" t="s">
        <v>5</v>
      </c>
      <c r="F488" s="106"/>
      <c r="G488" s="164">
        <f>G490</f>
        <v>3000</v>
      </c>
      <c r="H488" s="32" t="e">
        <f>#REF!</f>
        <v>#REF!</v>
      </c>
      <c r="I488" s="32" t="e">
        <f>#REF!</f>
        <v>#REF!</v>
      </c>
      <c r="J488" s="32" t="e">
        <f>#REF!</f>
        <v>#REF!</v>
      </c>
      <c r="K488" s="32" t="e">
        <f>#REF!</f>
        <v>#REF!</v>
      </c>
      <c r="L488" s="32" t="e">
        <f>#REF!</f>
        <v>#REF!</v>
      </c>
      <c r="M488" s="32" t="e">
        <f>#REF!</f>
        <v>#REF!</v>
      </c>
      <c r="N488" s="32" t="e">
        <f>#REF!</f>
        <v>#REF!</v>
      </c>
      <c r="O488" s="32" t="e">
        <f>#REF!</f>
        <v>#REF!</v>
      </c>
      <c r="P488" s="32" t="e">
        <f>#REF!</f>
        <v>#REF!</v>
      </c>
      <c r="Q488" s="32" t="e">
        <f>#REF!</f>
        <v>#REF!</v>
      </c>
      <c r="R488" s="32" t="e">
        <f>#REF!</f>
        <v>#REF!</v>
      </c>
      <c r="S488" s="32" t="e">
        <f>#REF!</f>
        <v>#REF!</v>
      </c>
      <c r="T488" s="32" t="e">
        <f>#REF!</f>
        <v>#REF!</v>
      </c>
      <c r="U488" s="32" t="e">
        <f>#REF!</f>
        <v>#REF!</v>
      </c>
      <c r="V488" s="32" t="e">
        <f>#REF!</f>
        <v>#REF!</v>
      </c>
      <c r="W488" s="32" t="e">
        <f>#REF!</f>
        <v>#REF!</v>
      </c>
      <c r="X488" s="67" t="e">
        <f>#REF!</f>
        <v>#REF!</v>
      </c>
      <c r="Y488" s="59" t="e">
        <f>X488/G482*100</f>
        <v>#REF!</v>
      </c>
    </row>
    <row r="489" spans="1:25" ht="16.5" outlineLevel="6" thickBot="1">
      <c r="A489" s="5" t="s">
        <v>116</v>
      </c>
      <c r="B489" s="21">
        <v>953</v>
      </c>
      <c r="C489" s="6" t="s">
        <v>20</v>
      </c>
      <c r="D489" s="6" t="s">
        <v>324</v>
      </c>
      <c r="E489" s="6" t="s">
        <v>115</v>
      </c>
      <c r="F489" s="6"/>
      <c r="G489" s="158">
        <f>G490</f>
        <v>3000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48" outlineLevel="6" thickBot="1">
      <c r="A490" s="98" t="s">
        <v>197</v>
      </c>
      <c r="B490" s="91">
        <v>953</v>
      </c>
      <c r="C490" s="92" t="s">
        <v>20</v>
      </c>
      <c r="D490" s="92" t="s">
        <v>324</v>
      </c>
      <c r="E490" s="92" t="s">
        <v>85</v>
      </c>
      <c r="F490" s="92"/>
      <c r="G490" s="159">
        <v>3000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16.5" outlineLevel="6" thickBot="1">
      <c r="A491" s="123" t="s">
        <v>34</v>
      </c>
      <c r="B491" s="18">
        <v>953</v>
      </c>
      <c r="C491" s="39" t="s">
        <v>13</v>
      </c>
      <c r="D491" s="39" t="s">
        <v>246</v>
      </c>
      <c r="E491" s="39" t="s">
        <v>5</v>
      </c>
      <c r="F491" s="39"/>
      <c r="G491" s="152">
        <f>G496+G492</f>
        <v>15605.599999999999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8.75" customHeight="1" outlineLevel="6" thickBot="1">
      <c r="A492" s="111" t="s">
        <v>131</v>
      </c>
      <c r="B492" s="19">
        <v>953</v>
      </c>
      <c r="C492" s="9" t="s">
        <v>13</v>
      </c>
      <c r="D492" s="9" t="s">
        <v>247</v>
      </c>
      <c r="E492" s="9" t="s">
        <v>5</v>
      </c>
      <c r="F492" s="39"/>
      <c r="G492" s="148">
        <f>G493</f>
        <v>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111" t="s">
        <v>132</v>
      </c>
      <c r="B493" s="19">
        <v>953</v>
      </c>
      <c r="C493" s="11" t="s">
        <v>13</v>
      </c>
      <c r="D493" s="11" t="s">
        <v>248</v>
      </c>
      <c r="E493" s="11" t="s">
        <v>5</v>
      </c>
      <c r="F493" s="39"/>
      <c r="G493" s="148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16.5" outlineLevel="6" thickBot="1">
      <c r="A494" s="93" t="s">
        <v>136</v>
      </c>
      <c r="B494" s="89">
        <v>953</v>
      </c>
      <c r="C494" s="90" t="s">
        <v>13</v>
      </c>
      <c r="D494" s="90" t="s">
        <v>252</v>
      </c>
      <c r="E494" s="90" t="s">
        <v>5</v>
      </c>
      <c r="F494" s="90"/>
      <c r="G494" s="142">
        <f>G495</f>
        <v>0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16.5" outlineLevel="6" thickBot="1">
      <c r="A495" s="5" t="s">
        <v>339</v>
      </c>
      <c r="B495" s="21">
        <v>953</v>
      </c>
      <c r="C495" s="6" t="s">
        <v>13</v>
      </c>
      <c r="D495" s="6" t="s">
        <v>252</v>
      </c>
      <c r="E495" s="6" t="s">
        <v>340</v>
      </c>
      <c r="F495" s="6"/>
      <c r="G495" s="145">
        <v>0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80" t="s">
        <v>226</v>
      </c>
      <c r="B496" s="19">
        <v>953</v>
      </c>
      <c r="C496" s="11" t="s">
        <v>13</v>
      </c>
      <c r="D496" s="11" t="s">
        <v>310</v>
      </c>
      <c r="E496" s="11" t="s">
        <v>5</v>
      </c>
      <c r="F496" s="11"/>
      <c r="G496" s="156">
        <f>G497</f>
        <v>15605.599999999999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32.25" outlineLevel="6" thickBot="1">
      <c r="A497" s="80" t="s">
        <v>186</v>
      </c>
      <c r="B497" s="19">
        <v>953</v>
      </c>
      <c r="C497" s="11" t="s">
        <v>13</v>
      </c>
      <c r="D497" s="11" t="s">
        <v>326</v>
      </c>
      <c r="E497" s="11" t="s">
        <v>5</v>
      </c>
      <c r="F497" s="11"/>
      <c r="G497" s="156">
        <f>G498</f>
        <v>15605.599999999999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32.25" outlineLevel="6" thickBot="1">
      <c r="A498" s="93" t="s">
        <v>137</v>
      </c>
      <c r="B498" s="89">
        <v>953</v>
      </c>
      <c r="C498" s="90" t="s">
        <v>13</v>
      </c>
      <c r="D498" s="90" t="s">
        <v>327</v>
      </c>
      <c r="E498" s="90" t="s">
        <v>5</v>
      </c>
      <c r="F498" s="90"/>
      <c r="G498" s="157">
        <f>G499+G503+G505</f>
        <v>15605.599999999999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16.5" outlineLevel="6" thickBot="1">
      <c r="A499" s="5" t="s">
        <v>108</v>
      </c>
      <c r="B499" s="21">
        <v>953</v>
      </c>
      <c r="C499" s="6" t="s">
        <v>13</v>
      </c>
      <c r="D499" s="6" t="s">
        <v>327</v>
      </c>
      <c r="E499" s="6" t="s">
        <v>107</v>
      </c>
      <c r="F499" s="6"/>
      <c r="G499" s="158">
        <f>G500+G501+G502</f>
        <v>13202.3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16.5" outlineLevel="6" thickBot="1">
      <c r="A500" s="87" t="s">
        <v>242</v>
      </c>
      <c r="B500" s="91">
        <v>953</v>
      </c>
      <c r="C500" s="92" t="s">
        <v>13</v>
      </c>
      <c r="D500" s="92" t="s">
        <v>327</v>
      </c>
      <c r="E500" s="92" t="s">
        <v>109</v>
      </c>
      <c r="F500" s="92"/>
      <c r="G500" s="159">
        <v>10140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32.25" outlineLevel="6" thickBot="1">
      <c r="A501" s="87" t="s">
        <v>244</v>
      </c>
      <c r="B501" s="91">
        <v>953</v>
      </c>
      <c r="C501" s="92" t="s">
        <v>13</v>
      </c>
      <c r="D501" s="92" t="s">
        <v>327</v>
      </c>
      <c r="E501" s="92" t="s">
        <v>110</v>
      </c>
      <c r="F501" s="92"/>
      <c r="G501" s="151">
        <v>0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48" outlineLevel="6" thickBot="1">
      <c r="A502" s="87" t="s">
        <v>240</v>
      </c>
      <c r="B502" s="91">
        <v>953</v>
      </c>
      <c r="C502" s="92" t="s">
        <v>13</v>
      </c>
      <c r="D502" s="92" t="s">
        <v>327</v>
      </c>
      <c r="E502" s="92" t="s">
        <v>241</v>
      </c>
      <c r="F502" s="92"/>
      <c r="G502" s="159">
        <v>3062.3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32.25" outlineLevel="6" thickBot="1">
      <c r="A503" s="5" t="s">
        <v>96</v>
      </c>
      <c r="B503" s="21">
        <v>953</v>
      </c>
      <c r="C503" s="6" t="s">
        <v>13</v>
      </c>
      <c r="D503" s="6" t="s">
        <v>327</v>
      </c>
      <c r="E503" s="6" t="s">
        <v>91</v>
      </c>
      <c r="F503" s="6"/>
      <c r="G503" s="150">
        <f>G504</f>
        <v>2381.3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32.25" outlineLevel="6" thickBot="1">
      <c r="A504" s="87" t="s">
        <v>97</v>
      </c>
      <c r="B504" s="91">
        <v>953</v>
      </c>
      <c r="C504" s="92" t="s">
        <v>13</v>
      </c>
      <c r="D504" s="92" t="s">
        <v>327</v>
      </c>
      <c r="E504" s="92" t="s">
        <v>92</v>
      </c>
      <c r="F504" s="92"/>
      <c r="G504" s="159">
        <v>2381.3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16.5" outlineLevel="6" thickBot="1">
      <c r="A505" s="5" t="s">
        <v>98</v>
      </c>
      <c r="B505" s="21">
        <v>953</v>
      </c>
      <c r="C505" s="6" t="s">
        <v>13</v>
      </c>
      <c r="D505" s="6" t="s">
        <v>327</v>
      </c>
      <c r="E505" s="6" t="s">
        <v>93</v>
      </c>
      <c r="F505" s="6"/>
      <c r="G505" s="150">
        <f>G506+G507+G508</f>
        <v>22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87" t="s">
        <v>99</v>
      </c>
      <c r="B506" s="91">
        <v>953</v>
      </c>
      <c r="C506" s="92" t="s">
        <v>13</v>
      </c>
      <c r="D506" s="92" t="s">
        <v>327</v>
      </c>
      <c r="E506" s="92" t="s">
        <v>94</v>
      </c>
      <c r="F506" s="92"/>
      <c r="G506" s="151">
        <v>2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19.5" customHeight="1" outlineLevel="6" thickBot="1">
      <c r="A507" s="87" t="s">
        <v>100</v>
      </c>
      <c r="B507" s="91">
        <v>953</v>
      </c>
      <c r="C507" s="92" t="s">
        <v>13</v>
      </c>
      <c r="D507" s="92" t="s">
        <v>327</v>
      </c>
      <c r="E507" s="92" t="s">
        <v>95</v>
      </c>
      <c r="F507" s="92"/>
      <c r="G507" s="151">
        <v>5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6.5" outlineLevel="6" thickBot="1">
      <c r="A508" s="87" t="s">
        <v>339</v>
      </c>
      <c r="B508" s="91">
        <v>953</v>
      </c>
      <c r="C508" s="92" t="s">
        <v>13</v>
      </c>
      <c r="D508" s="92" t="s">
        <v>327</v>
      </c>
      <c r="E508" s="92" t="s">
        <v>340</v>
      </c>
      <c r="F508" s="92"/>
      <c r="G508" s="151">
        <v>15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19.5" outlineLevel="6" thickBot="1">
      <c r="A509" s="107" t="s">
        <v>44</v>
      </c>
      <c r="B509" s="18">
        <v>953</v>
      </c>
      <c r="C509" s="14" t="s">
        <v>43</v>
      </c>
      <c r="D509" s="39" t="s">
        <v>246</v>
      </c>
      <c r="E509" s="14" t="s">
        <v>5</v>
      </c>
      <c r="F509" s="14"/>
      <c r="G509" s="163">
        <f>G510+G517</f>
        <v>5733.058</v>
      </c>
      <c r="H509" s="31">
        <f aca="true" t="shared" si="52" ref="H509:X509">H518+H529</f>
        <v>0</v>
      </c>
      <c r="I509" s="31">
        <f t="shared" si="52"/>
        <v>0</v>
      </c>
      <c r="J509" s="31">
        <f t="shared" si="52"/>
        <v>0</v>
      </c>
      <c r="K509" s="31">
        <f t="shared" si="52"/>
        <v>0</v>
      </c>
      <c r="L509" s="31">
        <f t="shared" si="52"/>
        <v>0</v>
      </c>
      <c r="M509" s="31">
        <f t="shared" si="52"/>
        <v>0</v>
      </c>
      <c r="N509" s="31">
        <f t="shared" si="52"/>
        <v>0</v>
      </c>
      <c r="O509" s="31">
        <f t="shared" si="52"/>
        <v>0</v>
      </c>
      <c r="P509" s="31">
        <f t="shared" si="52"/>
        <v>0</v>
      </c>
      <c r="Q509" s="31">
        <f t="shared" si="52"/>
        <v>0</v>
      </c>
      <c r="R509" s="31">
        <f t="shared" si="52"/>
        <v>0</v>
      </c>
      <c r="S509" s="31">
        <f t="shared" si="52"/>
        <v>0</v>
      </c>
      <c r="T509" s="31">
        <f t="shared" si="52"/>
        <v>0</v>
      </c>
      <c r="U509" s="31">
        <f t="shared" si="52"/>
        <v>0</v>
      </c>
      <c r="V509" s="31">
        <f t="shared" si="52"/>
        <v>0</v>
      </c>
      <c r="W509" s="31">
        <f t="shared" si="52"/>
        <v>0</v>
      </c>
      <c r="X509" s="66">
        <f t="shared" si="52"/>
        <v>12003.04085</v>
      </c>
      <c r="Y509" s="59" t="e">
        <f>X509/G501*100</f>
        <v>#DIV/0!</v>
      </c>
    </row>
    <row r="510" spans="1:25" ht="16.5" outlineLevel="6" thickBot="1">
      <c r="A510" s="125" t="s">
        <v>37</v>
      </c>
      <c r="B510" s="18">
        <v>953</v>
      </c>
      <c r="C510" s="39" t="s">
        <v>16</v>
      </c>
      <c r="D510" s="39" t="s">
        <v>246</v>
      </c>
      <c r="E510" s="39" t="s">
        <v>5</v>
      </c>
      <c r="F510" s="39"/>
      <c r="G510" s="153">
        <f>G511</f>
        <v>888.058</v>
      </c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66"/>
      <c r="Y510" s="59"/>
    </row>
    <row r="511" spans="1:25" ht="16.5" outlineLevel="6" thickBot="1">
      <c r="A511" s="13" t="s">
        <v>141</v>
      </c>
      <c r="B511" s="19">
        <v>953</v>
      </c>
      <c r="C511" s="9" t="s">
        <v>16</v>
      </c>
      <c r="D511" s="9" t="s">
        <v>246</v>
      </c>
      <c r="E511" s="9" t="s">
        <v>5</v>
      </c>
      <c r="F511" s="9"/>
      <c r="G511" s="140">
        <f>G512</f>
        <v>888.058</v>
      </c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66"/>
      <c r="Y511" s="59"/>
    </row>
    <row r="512" spans="1:25" ht="16.5" outlineLevel="6" thickBot="1">
      <c r="A512" s="80" t="s">
        <v>226</v>
      </c>
      <c r="B512" s="19">
        <v>953</v>
      </c>
      <c r="C512" s="9" t="s">
        <v>16</v>
      </c>
      <c r="D512" s="9" t="s">
        <v>310</v>
      </c>
      <c r="E512" s="9" t="s">
        <v>5</v>
      </c>
      <c r="F512" s="9"/>
      <c r="G512" s="140">
        <f>G513</f>
        <v>888.058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66"/>
      <c r="Y512" s="59"/>
    </row>
    <row r="513" spans="1:25" ht="32.25" outlineLevel="6" thickBot="1">
      <c r="A513" s="146" t="s">
        <v>186</v>
      </c>
      <c r="B513" s="89">
        <v>953</v>
      </c>
      <c r="C513" s="90" t="s">
        <v>16</v>
      </c>
      <c r="D513" s="90" t="s">
        <v>326</v>
      </c>
      <c r="E513" s="90" t="s">
        <v>5</v>
      </c>
      <c r="F513" s="90"/>
      <c r="G513" s="16">
        <f>G514</f>
        <v>888.058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66"/>
      <c r="Y513" s="59"/>
    </row>
    <row r="514" spans="1:25" ht="16.5" outlineLevel="6" thickBot="1">
      <c r="A514" s="5" t="s">
        <v>120</v>
      </c>
      <c r="B514" s="21">
        <v>953</v>
      </c>
      <c r="C514" s="6" t="s">
        <v>16</v>
      </c>
      <c r="D514" s="6" t="s">
        <v>325</v>
      </c>
      <c r="E514" s="6" t="s">
        <v>118</v>
      </c>
      <c r="F514" s="6"/>
      <c r="G514" s="7">
        <f>G515</f>
        <v>888.058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66"/>
      <c r="Y514" s="59"/>
    </row>
    <row r="515" spans="1:25" ht="32.25" outlineLevel="6" thickBot="1">
      <c r="A515" s="87" t="s">
        <v>121</v>
      </c>
      <c r="B515" s="91">
        <v>953</v>
      </c>
      <c r="C515" s="92" t="s">
        <v>16</v>
      </c>
      <c r="D515" s="92" t="s">
        <v>325</v>
      </c>
      <c r="E515" s="92" t="s">
        <v>119</v>
      </c>
      <c r="F515" s="92"/>
      <c r="G515" s="97">
        <v>888.058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66"/>
      <c r="Y515" s="59"/>
    </row>
    <row r="516" spans="1:25" ht="16.5" outlineLevel="6" thickBot="1">
      <c r="A516" s="123" t="s">
        <v>40</v>
      </c>
      <c r="B516" s="18">
        <v>953</v>
      </c>
      <c r="C516" s="39" t="s">
        <v>21</v>
      </c>
      <c r="D516" s="39" t="s">
        <v>246</v>
      </c>
      <c r="E516" s="39" t="s">
        <v>5</v>
      </c>
      <c r="F516" s="39"/>
      <c r="G516" s="166">
        <f>G517</f>
        <v>4845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66"/>
      <c r="Y516" s="59"/>
    </row>
    <row r="517" spans="1:25" ht="32.25" outlineLevel="6" thickBot="1">
      <c r="A517" s="111" t="s">
        <v>131</v>
      </c>
      <c r="B517" s="19">
        <v>953</v>
      </c>
      <c r="C517" s="9" t="s">
        <v>21</v>
      </c>
      <c r="D517" s="9" t="s">
        <v>247</v>
      </c>
      <c r="E517" s="9" t="s">
        <v>5</v>
      </c>
      <c r="F517" s="9"/>
      <c r="G517" s="155">
        <f>G518</f>
        <v>4845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66"/>
      <c r="Y517" s="59"/>
    </row>
    <row r="518" spans="1:25" ht="32.25" outlineLevel="6" thickBot="1">
      <c r="A518" s="111" t="s">
        <v>132</v>
      </c>
      <c r="B518" s="19">
        <v>953</v>
      </c>
      <c r="C518" s="11" t="s">
        <v>21</v>
      </c>
      <c r="D518" s="11" t="s">
        <v>248</v>
      </c>
      <c r="E518" s="11" t="s">
        <v>5</v>
      </c>
      <c r="F518" s="11"/>
      <c r="G518" s="156">
        <f>G519</f>
        <v>4845</v>
      </c>
      <c r="H518" s="32">
        <f aca="true" t="shared" si="53" ref="H518:X519">H519</f>
        <v>0</v>
      </c>
      <c r="I518" s="32">
        <f t="shared" si="53"/>
        <v>0</v>
      </c>
      <c r="J518" s="32">
        <f t="shared" si="53"/>
        <v>0</v>
      </c>
      <c r="K518" s="32">
        <f t="shared" si="53"/>
        <v>0</v>
      </c>
      <c r="L518" s="32">
        <f t="shared" si="53"/>
        <v>0</v>
      </c>
      <c r="M518" s="32">
        <f t="shared" si="53"/>
        <v>0</v>
      </c>
      <c r="N518" s="32">
        <f t="shared" si="53"/>
        <v>0</v>
      </c>
      <c r="O518" s="32">
        <f t="shared" si="53"/>
        <v>0</v>
      </c>
      <c r="P518" s="32">
        <f t="shared" si="53"/>
        <v>0</v>
      </c>
      <c r="Q518" s="32">
        <f t="shared" si="53"/>
        <v>0</v>
      </c>
      <c r="R518" s="32">
        <f t="shared" si="53"/>
        <v>0</v>
      </c>
      <c r="S518" s="32">
        <f t="shared" si="53"/>
        <v>0</v>
      </c>
      <c r="T518" s="32">
        <f t="shared" si="53"/>
        <v>0</v>
      </c>
      <c r="U518" s="32">
        <f t="shared" si="53"/>
        <v>0</v>
      </c>
      <c r="V518" s="32">
        <f t="shared" si="53"/>
        <v>0</v>
      </c>
      <c r="W518" s="32">
        <f t="shared" si="53"/>
        <v>0</v>
      </c>
      <c r="X518" s="67">
        <f t="shared" si="53"/>
        <v>12003.04085</v>
      </c>
      <c r="Y518" s="59">
        <f>X518/G503*100</f>
        <v>504.0541237979254</v>
      </c>
    </row>
    <row r="519" spans="1:25" ht="48" outlineLevel="6" thickBot="1">
      <c r="A519" s="113" t="s">
        <v>187</v>
      </c>
      <c r="B519" s="89">
        <v>953</v>
      </c>
      <c r="C519" s="90" t="s">
        <v>21</v>
      </c>
      <c r="D519" s="90" t="s">
        <v>328</v>
      </c>
      <c r="E519" s="90" t="s">
        <v>5</v>
      </c>
      <c r="F519" s="90"/>
      <c r="G519" s="157">
        <f>G520</f>
        <v>4845</v>
      </c>
      <c r="H519" s="34">
        <f t="shared" si="53"/>
        <v>0</v>
      </c>
      <c r="I519" s="34">
        <f t="shared" si="53"/>
        <v>0</v>
      </c>
      <c r="J519" s="34">
        <f t="shared" si="53"/>
        <v>0</v>
      </c>
      <c r="K519" s="34">
        <f t="shared" si="53"/>
        <v>0</v>
      </c>
      <c r="L519" s="34">
        <f t="shared" si="53"/>
        <v>0</v>
      </c>
      <c r="M519" s="34">
        <f t="shared" si="53"/>
        <v>0</v>
      </c>
      <c r="N519" s="34">
        <f t="shared" si="53"/>
        <v>0</v>
      </c>
      <c r="O519" s="34">
        <f t="shared" si="53"/>
        <v>0</v>
      </c>
      <c r="P519" s="34">
        <f t="shared" si="53"/>
        <v>0</v>
      </c>
      <c r="Q519" s="34">
        <f t="shared" si="53"/>
        <v>0</v>
      </c>
      <c r="R519" s="34">
        <f t="shared" si="53"/>
        <v>0</v>
      </c>
      <c r="S519" s="34">
        <f t="shared" si="53"/>
        <v>0</v>
      </c>
      <c r="T519" s="34">
        <f t="shared" si="53"/>
        <v>0</v>
      </c>
      <c r="U519" s="34">
        <f t="shared" si="53"/>
        <v>0</v>
      </c>
      <c r="V519" s="34">
        <f t="shared" si="53"/>
        <v>0</v>
      </c>
      <c r="W519" s="34">
        <f t="shared" si="53"/>
        <v>0</v>
      </c>
      <c r="X519" s="68">
        <f t="shared" si="53"/>
        <v>12003.04085</v>
      </c>
      <c r="Y519" s="59" t="e">
        <f>X519/#REF!*100</f>
        <v>#REF!</v>
      </c>
    </row>
    <row r="520" spans="1:25" ht="16.5" outlineLevel="6" thickBot="1">
      <c r="A520" s="5" t="s">
        <v>120</v>
      </c>
      <c r="B520" s="21">
        <v>953</v>
      </c>
      <c r="C520" s="6" t="s">
        <v>21</v>
      </c>
      <c r="D520" s="6" t="s">
        <v>328</v>
      </c>
      <c r="E520" s="6" t="s">
        <v>118</v>
      </c>
      <c r="F520" s="6"/>
      <c r="G520" s="158">
        <f>G521</f>
        <v>4845</v>
      </c>
      <c r="H520" s="26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44"/>
      <c r="X520" s="65">
        <v>12003.04085</v>
      </c>
      <c r="Y520" s="59">
        <f>X520/G504*100</f>
        <v>504.0541237979254</v>
      </c>
    </row>
    <row r="521" spans="1:25" ht="32.25" outlineLevel="6" thickBot="1">
      <c r="A521" s="87" t="s">
        <v>121</v>
      </c>
      <c r="B521" s="91">
        <v>953</v>
      </c>
      <c r="C521" s="92" t="s">
        <v>21</v>
      </c>
      <c r="D521" s="92" t="s">
        <v>328</v>
      </c>
      <c r="E521" s="92" t="s">
        <v>119</v>
      </c>
      <c r="F521" s="92"/>
      <c r="G521" s="159">
        <v>4845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49.5" customHeight="1" outlineLevel="6" thickBot="1">
      <c r="A522" s="48" t="s">
        <v>22</v>
      </c>
      <c r="B522" s="48"/>
      <c r="C522" s="48"/>
      <c r="D522" s="48"/>
      <c r="E522" s="48"/>
      <c r="F522" s="48"/>
      <c r="G522" s="175">
        <f>G405+G10</f>
        <v>910850.30629</v>
      </c>
      <c r="H522" s="55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75"/>
      <c r="Y522" s="59"/>
    </row>
    <row r="523" spans="1:25" ht="19.5" customHeight="1" outlineLevel="6" thickBot="1">
      <c r="A523" s="1"/>
      <c r="B523" s="22"/>
      <c r="C523" s="1"/>
      <c r="D523" s="1"/>
      <c r="E523" s="1"/>
      <c r="F523" s="1"/>
      <c r="G523" s="1"/>
      <c r="H523" s="55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75"/>
      <c r="Y523" s="59"/>
    </row>
    <row r="524" spans="1:25" ht="16.5" outlineLevel="6" thickBot="1">
      <c r="A524" s="3"/>
      <c r="B524" s="3"/>
      <c r="C524" s="3"/>
      <c r="D524" s="3"/>
      <c r="E524" s="3"/>
      <c r="F524" s="3"/>
      <c r="G524" s="3"/>
      <c r="H524" s="5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5"/>
      <c r="Y524" s="59"/>
    </row>
    <row r="525" spans="7:25" ht="16.5" outlineLevel="6" thickBot="1">
      <c r="G525" s="181"/>
      <c r="H525" s="55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75"/>
      <c r="Y525" s="59"/>
    </row>
    <row r="526" spans="8:25" ht="16.5" outlineLevel="6" thickBot="1">
      <c r="H526" s="55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75"/>
      <c r="Y526" s="59"/>
    </row>
    <row r="527" spans="8:25" ht="16.5" outlineLevel="6" thickBot="1">
      <c r="H527" s="55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75"/>
      <c r="Y527" s="59"/>
    </row>
    <row r="528" spans="8:25" ht="16.5" outlineLevel="6" thickBot="1">
      <c r="H528" s="55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75"/>
      <c r="Y528" s="59"/>
    </row>
    <row r="529" spans="8:25" ht="16.5" outlineLevel="6" thickBot="1">
      <c r="H529" s="32">
        <f aca="true" t="shared" si="54" ref="H529:X529">H530</f>
        <v>0</v>
      </c>
      <c r="I529" s="32">
        <f t="shared" si="54"/>
        <v>0</v>
      </c>
      <c r="J529" s="32">
        <f t="shared" si="54"/>
        <v>0</v>
      </c>
      <c r="K529" s="32">
        <f t="shared" si="54"/>
        <v>0</v>
      </c>
      <c r="L529" s="32">
        <f t="shared" si="54"/>
        <v>0</v>
      </c>
      <c r="M529" s="32">
        <f t="shared" si="54"/>
        <v>0</v>
      </c>
      <c r="N529" s="32">
        <f t="shared" si="54"/>
        <v>0</v>
      </c>
      <c r="O529" s="32">
        <f t="shared" si="54"/>
        <v>0</v>
      </c>
      <c r="P529" s="32">
        <f t="shared" si="54"/>
        <v>0</v>
      </c>
      <c r="Q529" s="32">
        <f t="shared" si="54"/>
        <v>0</v>
      </c>
      <c r="R529" s="32">
        <f t="shared" si="54"/>
        <v>0</v>
      </c>
      <c r="S529" s="32">
        <f t="shared" si="54"/>
        <v>0</v>
      </c>
      <c r="T529" s="32">
        <f t="shared" si="54"/>
        <v>0</v>
      </c>
      <c r="U529" s="32">
        <f t="shared" si="54"/>
        <v>0</v>
      </c>
      <c r="V529" s="32">
        <f t="shared" si="54"/>
        <v>0</v>
      </c>
      <c r="W529" s="32">
        <f t="shared" si="54"/>
        <v>0</v>
      </c>
      <c r="X529" s="67">
        <f t="shared" si="54"/>
        <v>0</v>
      </c>
      <c r="Y529" s="59">
        <v>0</v>
      </c>
    </row>
    <row r="530" spans="8:25" ht="15.75" outlineLevel="6">
      <c r="H530" s="26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44"/>
      <c r="X530" s="65">
        <v>0</v>
      </c>
      <c r="Y530" s="59">
        <v>0</v>
      </c>
    </row>
    <row r="531" spans="8:25" ht="18.75">
      <c r="H531" s="38" t="e">
        <f>#REF!+#REF!+H411+H10</f>
        <v>#REF!</v>
      </c>
      <c r="I531" s="38" t="e">
        <f>#REF!+#REF!+I411+I10</f>
        <v>#REF!</v>
      </c>
      <c r="J531" s="38" t="e">
        <f>#REF!+#REF!+J411+J10</f>
        <v>#REF!</v>
      </c>
      <c r="K531" s="38" t="e">
        <f>#REF!+#REF!+K411+K10</f>
        <v>#REF!</v>
      </c>
      <c r="L531" s="38" t="e">
        <f>#REF!+#REF!+L411+L10</f>
        <v>#REF!</v>
      </c>
      <c r="M531" s="38" t="e">
        <f>#REF!+#REF!+M411+M10</f>
        <v>#REF!</v>
      </c>
      <c r="N531" s="38" t="e">
        <f>#REF!+#REF!+N411+N10</f>
        <v>#REF!</v>
      </c>
      <c r="O531" s="38" t="e">
        <f>#REF!+#REF!+O411+O10</f>
        <v>#REF!</v>
      </c>
      <c r="P531" s="38" t="e">
        <f>#REF!+#REF!+P411+P10</f>
        <v>#REF!</v>
      </c>
      <c r="Q531" s="38" t="e">
        <f>#REF!+#REF!+Q411+Q10</f>
        <v>#REF!</v>
      </c>
      <c r="R531" s="38" t="e">
        <f>#REF!+#REF!+R411+R10</f>
        <v>#REF!</v>
      </c>
      <c r="S531" s="38" t="e">
        <f>#REF!+#REF!+S411+S10</f>
        <v>#REF!</v>
      </c>
      <c r="T531" s="38" t="e">
        <f>#REF!+#REF!+T411+T10</f>
        <v>#REF!</v>
      </c>
      <c r="U531" s="38" t="e">
        <f>#REF!+#REF!+U411+U10</f>
        <v>#REF!</v>
      </c>
      <c r="V531" s="38" t="e">
        <f>#REF!+#REF!+V411+V10</f>
        <v>#REF!</v>
      </c>
      <c r="W531" s="38" t="e">
        <f>#REF!+#REF!+W411+W10</f>
        <v>#REF!</v>
      </c>
      <c r="X531" s="76" t="e">
        <f>#REF!+#REF!+X411+X10</f>
        <v>#REF!</v>
      </c>
      <c r="Y531" s="56" t="e">
        <f>X531/G522*100</f>
        <v>#REF!</v>
      </c>
    </row>
    <row r="532" spans="8:23" ht="15.7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8:23" ht="15.75"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</sheetData>
  <sheetProtection/>
  <autoFilter ref="A9:G522"/>
  <mergeCells count="5">
    <mergeCell ref="A7:V7"/>
    <mergeCell ref="A6:V6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2017-12-20T04:27:18Z</cp:lastPrinted>
  <dcterms:created xsi:type="dcterms:W3CDTF">2008-11-11T04:53:42Z</dcterms:created>
  <dcterms:modified xsi:type="dcterms:W3CDTF">2018-12-20T02:28:02Z</dcterms:modified>
  <cp:category/>
  <cp:version/>
  <cp:contentType/>
  <cp:contentStatus/>
</cp:coreProperties>
</file>